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fertig\"/>
    </mc:Choice>
  </mc:AlternateContent>
  <xr:revisionPtr revIDLastSave="0" documentId="13_ncr:1_{1FB4D728-4808-4D29-A8A6-45C1F709DE4E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1" l="1"/>
  <c r="F37" i="1"/>
  <c r="G32" i="1"/>
  <c r="P17" i="1"/>
  <c r="G17" i="1"/>
  <c r="AE9" i="1" s="1"/>
  <c r="G14" i="1"/>
  <c r="AE15" i="1" s="1"/>
  <c r="B17" i="1"/>
  <c r="B14" i="1"/>
  <c r="P34" i="1" l="1"/>
  <c r="P33" i="1"/>
  <c r="G34" i="1"/>
  <c r="G33" i="1"/>
  <c r="AK10" i="1"/>
  <c r="AM10" i="1"/>
  <c r="AO10" i="1"/>
  <c r="AQ10" i="1"/>
  <c r="AK11" i="1"/>
  <c r="AM11" i="1"/>
  <c r="AO11" i="1"/>
  <c r="AQ11" i="1"/>
  <c r="AK12" i="1"/>
  <c r="AM12" i="1"/>
  <c r="AO12" i="1"/>
  <c r="AQ12" i="1"/>
  <c r="AK13" i="1"/>
  <c r="AM13" i="1"/>
  <c r="AO13" i="1"/>
  <c r="AQ13" i="1"/>
  <c r="AK14" i="1"/>
  <c r="AM14" i="1"/>
  <c r="AO14" i="1"/>
  <c r="AQ14" i="1"/>
  <c r="AK15" i="1"/>
  <c r="AM15" i="1"/>
  <c r="AO15" i="1"/>
  <c r="AQ15" i="1"/>
  <c r="AK16" i="1"/>
  <c r="AM16" i="1"/>
  <c r="AO16" i="1"/>
  <c r="AQ16" i="1"/>
  <c r="AK17" i="1"/>
  <c r="AM17" i="1"/>
  <c r="AO17" i="1"/>
  <c r="AQ17" i="1"/>
  <c r="AK9" i="1"/>
  <c r="AM9" i="1"/>
  <c r="AO9" i="1"/>
  <c r="AQ9" i="1"/>
  <c r="D9" i="1"/>
  <c r="D10" i="1" s="1"/>
  <c r="D11" i="1" s="1"/>
  <c r="D12" i="1" l="1"/>
  <c r="D13" i="1" s="1"/>
  <c r="D14" i="1" s="1"/>
  <c r="P11" i="1"/>
  <c r="G11" i="1"/>
  <c r="AE12" i="1" s="1"/>
  <c r="P10" i="1"/>
  <c r="G12" i="1" s="1"/>
  <c r="G10" i="1"/>
  <c r="P16" i="1" s="1"/>
  <c r="P9" i="1"/>
  <c r="G9" i="1"/>
  <c r="G16" i="1" s="1"/>
  <c r="AE17" i="1" s="1"/>
  <c r="B10" i="1"/>
  <c r="B12" i="1" s="1"/>
  <c r="B13" i="1" s="1"/>
  <c r="B15" i="1" s="1"/>
  <c r="B16" i="1" s="1"/>
  <c r="B23" i="1"/>
  <c r="T22" i="1"/>
  <c r="B22" i="1"/>
  <c r="T21" i="1"/>
  <c r="B21" i="1"/>
  <c r="T20" i="1"/>
  <c r="B20" i="1"/>
  <c r="AC19" i="1"/>
  <c r="AA19" i="1"/>
  <c r="S19" i="1"/>
  <c r="A19" i="1"/>
  <c r="A10" i="1"/>
  <c r="A11" i="1" s="1"/>
  <c r="D15" i="1" l="1"/>
  <c r="D16" i="1" s="1"/>
  <c r="A12" i="1"/>
  <c r="A13" i="1" s="1"/>
  <c r="A14" i="1" s="1"/>
  <c r="G31" i="1"/>
  <c r="AE32" i="1" s="1"/>
  <c r="P30" i="1"/>
  <c r="P32" i="1"/>
  <c r="P31" i="1"/>
  <c r="G30" i="1"/>
  <c r="AE31" i="1" s="1"/>
  <c r="AE10" i="1"/>
  <c r="AE13" i="1"/>
  <c r="AE11" i="1"/>
  <c r="P13" i="1"/>
  <c r="P12" i="1"/>
  <c r="P15" i="1"/>
  <c r="G13" i="1"/>
  <c r="P14" i="1"/>
  <c r="D17" i="1" l="1"/>
  <c r="D30" i="1" s="1"/>
  <c r="D31" i="1" s="1"/>
  <c r="A15" i="1"/>
  <c r="A16" i="1" s="1"/>
  <c r="A17" i="1" s="1"/>
  <c r="A30" i="1" s="1"/>
  <c r="A31" i="1" s="1"/>
  <c r="A32" i="1" s="1"/>
  <c r="AE14" i="1"/>
  <c r="G15" i="1"/>
  <c r="AF20" i="1" s="1"/>
  <c r="AE33" i="1"/>
  <c r="D34" i="1" l="1"/>
  <c r="D32" i="1"/>
  <c r="AC21" i="1"/>
  <c r="AF21" i="1"/>
  <c r="Y21" i="1"/>
  <c r="AC22" i="1"/>
  <c r="I20" i="1"/>
  <c r="Y20" i="1"/>
  <c r="I21" i="1"/>
  <c r="K23" i="1"/>
  <c r="N20" i="1"/>
  <c r="I22" i="1"/>
  <c r="Y22" i="1"/>
  <c r="G23" i="1"/>
  <c r="AE16" i="1"/>
  <c r="N22" i="1"/>
  <c r="K21" i="1"/>
  <c r="K20" i="1"/>
  <c r="AA20" i="1"/>
  <c r="AA21" i="1"/>
  <c r="N21" i="1"/>
  <c r="G21" i="1"/>
  <c r="G20" i="1"/>
  <c r="AC20" i="1"/>
  <c r="AH20" i="1" s="1"/>
  <c r="K22" i="1"/>
  <c r="AA22" i="1"/>
  <c r="I23" i="1"/>
  <c r="N23" i="1"/>
  <c r="G22" i="1"/>
  <c r="AF22" i="1"/>
  <c r="AH22" i="1" s="1"/>
  <c r="AH21" i="1" l="1"/>
  <c r="A33" i="1"/>
  <c r="F39" i="1"/>
  <c r="P22" i="1"/>
  <c r="P21" i="1"/>
  <c r="P23" i="1"/>
  <c r="W38" i="1" l="1"/>
  <c r="A34" i="1"/>
  <c r="W37" i="1"/>
  <c r="P20" i="1"/>
  <c r="D33" i="1"/>
  <c r="W39" i="1"/>
  <c r="F38" i="1"/>
</calcChain>
</file>

<file path=xl/sharedStrings.xml><?xml version="1.0" encoding="utf-8"?>
<sst xmlns="http://schemas.openxmlformats.org/spreadsheetml/2006/main" count="106" uniqueCount="57">
  <si>
    <t>Gruppe A</t>
  </si>
  <si>
    <t>1.</t>
  </si>
  <si>
    <t>2.</t>
  </si>
  <si>
    <t>3.</t>
  </si>
  <si>
    <t>4.</t>
  </si>
  <si>
    <t>5.</t>
  </si>
  <si>
    <t>Nr</t>
  </si>
  <si>
    <t>Grp</t>
  </si>
  <si>
    <t>Beginn</t>
  </si>
  <si>
    <t>Spielpaarung</t>
  </si>
  <si>
    <t>-</t>
  </si>
  <si>
    <t>:</t>
  </si>
  <si>
    <t>Ergebnis</t>
  </si>
  <si>
    <t>A1</t>
  </si>
  <si>
    <t>A2</t>
  </si>
  <si>
    <t>A3</t>
  </si>
  <si>
    <t>Spiele</t>
  </si>
  <si>
    <t>Diff</t>
  </si>
  <si>
    <t>Gruppe B</t>
  </si>
  <si>
    <t>B1</t>
  </si>
  <si>
    <t>B2</t>
  </si>
  <si>
    <t>B3</t>
  </si>
  <si>
    <t>Spielleiter</t>
  </si>
  <si>
    <t>Treffer</t>
  </si>
  <si>
    <t>Siege</t>
  </si>
  <si>
    <t>Vorrunde</t>
  </si>
  <si>
    <t>7.</t>
  </si>
  <si>
    <t>6.</t>
  </si>
  <si>
    <t>Platzierungen</t>
  </si>
  <si>
    <t>A4</t>
  </si>
  <si>
    <t>A</t>
  </si>
  <si>
    <t>B</t>
  </si>
  <si>
    <t>P 5</t>
  </si>
  <si>
    <t>P 3</t>
  </si>
  <si>
    <t>V 1. HF</t>
  </si>
  <si>
    <t>Endrunde</t>
  </si>
  <si>
    <t>HF 1</t>
  </si>
  <si>
    <t>HF 2</t>
  </si>
  <si>
    <t>P1</t>
  </si>
  <si>
    <t>Turnierleitung</t>
  </si>
  <si>
    <t>Einführung &amp; Erklärung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</si>
  <si>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</si>
  <si>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</si>
  <si>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</si>
  <si>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</si>
  <si>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Einstellung</t>
  </si>
  <si>
    <t>Zeitrechnung</t>
  </si>
  <si>
    <t>Startzeit</t>
  </si>
  <si>
    <t>Spieldauer</t>
  </si>
  <si>
    <t>Kennwort zum Aufheben des Blattschutzes</t>
  </si>
  <si>
    <t>für Einführung &amp; Erklärung:</t>
  </si>
  <si>
    <t>für Spielplan:</t>
  </si>
  <si>
    <t>VielSpass</t>
  </si>
  <si>
    <t>PH</t>
  </si>
  <si>
    <t>PG</t>
  </si>
  <si>
    <t>CH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</si>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</sst>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3" borderId="51" xfId="0" applyFont="1" applyFill="1" applyBorder="1"/>
    <xf numFmtId="0" fontId="0" fillId="3" borderId="52" xfId="0" applyFill="1" applyBorder="1"/>
    <xf numFmtId="0" fontId="0" fillId="3" borderId="53" xfId="0" applyFill="1" applyBorder="1"/>
    <xf numFmtId="0" fontId="0" fillId="3" borderId="54" xfId="0" applyFill="1" applyBorder="1"/>
    <xf numFmtId="0" fontId="0" fillId="3" borderId="0" xfId="0" applyFill="1"/>
    <xf numFmtId="0" fontId="0" fillId="3" borderId="55" xfId="0" applyFill="1" applyBorder="1"/>
    <xf numFmtId="0" fontId="0" fillId="3" borderId="56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5" xfId="0" applyFill="1" applyBorder="1"/>
    <xf numFmtId="20" fontId="0" fillId="5" borderId="7" xfId="0" applyNumberFormat="1" applyFill="1" applyBorder="1" applyProtection="1">
      <protection locked="0"/>
    </xf>
    <xf numFmtId="0" fontId="0" fillId="3" borderId="8" xfId="0" applyFill="1" applyBorder="1"/>
    <xf numFmtId="20" fontId="0" fillId="5" borderId="10" xfId="0" applyNumberFormat="1" applyFill="1" applyBorder="1" applyProtection="1"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21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20" fontId="0" fillId="0" borderId="6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20" fontId="0" fillId="0" borderId="1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20" fontId="0" fillId="0" borderId="48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9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20" fontId="0" fillId="0" borderId="2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20" fontId="0" fillId="0" borderId="60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20" fontId="0" fillId="0" borderId="62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20" fontId="0" fillId="0" borderId="65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0E52-AEA8-4A67-9612-66BA13CF0ED1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13" t="s">
        <v>40</v>
      </c>
      <c r="C2" s="14"/>
      <c r="D2" s="14"/>
      <c r="E2" s="14"/>
      <c r="F2" s="14"/>
      <c r="G2" s="15"/>
    </row>
    <row r="3" spans="2:7" x14ac:dyDescent="0.3">
      <c r="B3" s="16" t="s">
        <v>41</v>
      </c>
      <c r="C3" s="17"/>
      <c r="D3" s="17"/>
      <c r="E3" s="17"/>
      <c r="F3" s="17"/>
      <c r="G3" s="18"/>
    </row>
    <row r="4" spans="2:7" x14ac:dyDescent="0.3">
      <c r="B4" s="16" t="s">
        <v>42</v>
      </c>
      <c r="C4" s="17"/>
      <c r="D4" s="17"/>
      <c r="E4" s="17"/>
      <c r="F4" s="17"/>
      <c r="G4" s="18"/>
    </row>
    <row r="5" spans="2:7" x14ac:dyDescent="0.3">
      <c r="B5" s="16"/>
      <c r="C5" s="17" t="s">
        <v>43</v>
      </c>
      <c r="D5" s="17"/>
      <c r="E5" s="17"/>
      <c r="F5" s="17"/>
      <c r="G5" s="18"/>
    </row>
    <row r="6" spans="2:7" ht="15" thickBot="1" x14ac:dyDescent="0.35">
      <c r="B6" s="19"/>
      <c r="C6" s="20" t="s">
        <v>44</v>
      </c>
      <c r="D6" s="20"/>
      <c r="E6" s="20"/>
      <c r="F6" s="20"/>
      <c r="G6" s="21"/>
    </row>
    <row r="7" spans="2:7" ht="15" thickBot="1" x14ac:dyDescent="0.35"/>
    <row r="8" spans="2:7" ht="16.2" thickBot="1" x14ac:dyDescent="0.35">
      <c r="B8" s="13" t="s">
        <v>45</v>
      </c>
      <c r="C8" s="14"/>
      <c r="D8" s="14"/>
      <c r="E8" s="14"/>
      <c r="F8" s="14"/>
      <c r="G8" s="15"/>
    </row>
    <row r="9" spans="2:7" x14ac:dyDescent="0.3">
      <c r="B9" s="16"/>
      <c r="C9" s="17"/>
      <c r="D9" s="51" t="s">
        <v>46</v>
      </c>
      <c r="E9" s="52"/>
      <c r="F9" s="17"/>
      <c r="G9" s="18"/>
    </row>
    <row r="10" spans="2:7" x14ac:dyDescent="0.3">
      <c r="B10" s="16"/>
      <c r="C10" s="17"/>
      <c r="D10" s="22" t="s">
        <v>47</v>
      </c>
      <c r="E10" s="23"/>
      <c r="F10" s="17"/>
      <c r="G10" s="18"/>
    </row>
    <row r="11" spans="2:7" ht="15" thickBot="1" x14ac:dyDescent="0.35">
      <c r="B11" s="16"/>
      <c r="C11" s="17"/>
      <c r="D11" s="24" t="s">
        <v>48</v>
      </c>
      <c r="E11" s="25"/>
      <c r="F11" s="17"/>
      <c r="G11" s="18"/>
    </row>
    <row r="12" spans="2:7" ht="15" thickBot="1" x14ac:dyDescent="0.35">
      <c r="B12" s="19"/>
      <c r="C12" s="20"/>
      <c r="D12" s="20"/>
      <c r="E12" s="20"/>
      <c r="F12" s="20"/>
      <c r="G12" s="21"/>
    </row>
    <row r="13" spans="2:7" ht="15" thickBot="1" x14ac:dyDescent="0.35"/>
    <row r="14" spans="2:7" ht="15.6" x14ac:dyDescent="0.3">
      <c r="B14" s="13" t="s">
        <v>49</v>
      </c>
      <c r="C14" s="14"/>
      <c r="D14" s="14"/>
      <c r="E14" s="14"/>
      <c r="F14" s="14"/>
      <c r="G14" s="15"/>
    </row>
    <row r="15" spans="2:7" x14ac:dyDescent="0.3">
      <c r="B15" s="53" t="s">
        <v>50</v>
      </c>
      <c r="C15" s="54"/>
      <c r="D15" s="26">
        <v>1</v>
      </c>
      <c r="E15" s="17"/>
      <c r="F15" s="17"/>
      <c r="G15" s="18"/>
    </row>
    <row r="16" spans="2:7" x14ac:dyDescent="0.3">
      <c r="B16" s="53" t="s">
        <v>51</v>
      </c>
      <c r="C16" s="54"/>
      <c r="D16" s="27" t="s">
        <v>52</v>
      </c>
      <c r="E16" s="17"/>
      <c r="F16" s="17"/>
      <c r="G16" s="18"/>
    </row>
    <row r="17" spans="2:7" ht="15" thickBot="1" x14ac:dyDescent="0.35">
      <c r="B17" s="19"/>
      <c r="C17" s="20"/>
      <c r="D17" s="20"/>
      <c r="E17" s="20"/>
      <c r="F17" s="20"/>
      <c r="G17" s="21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BA41"/>
  <sheetViews>
    <sheetView showGridLines="0" showRowColHeaders="0" zoomScaleNormal="100" workbookViewId="0">
      <selection activeCell="E3" sqref="E3:N3"/>
    </sheetView>
  </sheetViews>
  <sheetFormatPr baseColWidth="10" defaultColWidth="2.77734375" defaultRowHeight="14.4" x14ac:dyDescent="0.3"/>
  <cols>
    <col min="1" max="1" width="3" style="29" bestFit="1" customWidth="1"/>
    <col min="2" max="35" width="2.77734375" style="29"/>
    <col min="36" max="36" width="2.77734375" style="46"/>
    <col min="37" max="37" width="2.88671875" style="46" bestFit="1" customWidth="1"/>
    <col min="38" max="40" width="2.77734375" style="46"/>
    <col min="41" max="41" width="2.88671875" style="46" bestFit="1" customWidth="1"/>
    <col min="42" max="42" width="8.109375" style="46" bestFit="1" customWidth="1"/>
    <col min="43" max="44" width="2.77734375" style="46"/>
    <col min="45" max="50" width="2.77734375" style="48"/>
    <col min="51" max="16384" width="2.77734375" style="29"/>
  </cols>
  <sheetData>
    <row r="1" spans="1:43" ht="20.399999999999999" customHeight="1" thickBot="1" x14ac:dyDescent="0.35">
      <c r="A1" s="108" t="s">
        <v>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P1" s="47">
        <v>6.9444444444444441E-3</v>
      </c>
    </row>
    <row r="2" spans="1:43" ht="15" customHeight="1" thickBot="1" x14ac:dyDescent="0.35">
      <c r="A2" s="28"/>
      <c r="B2" s="28"/>
      <c r="D2" s="114" t="s">
        <v>0</v>
      </c>
      <c r="E2" s="111"/>
      <c r="F2" s="111"/>
      <c r="G2" s="111"/>
      <c r="H2" s="111"/>
      <c r="I2" s="111"/>
      <c r="J2" s="111"/>
      <c r="K2" s="111"/>
      <c r="L2" s="111"/>
      <c r="M2" s="111"/>
      <c r="N2" s="115"/>
      <c r="O2" s="28"/>
      <c r="P2" s="28"/>
      <c r="Q2" s="28"/>
      <c r="R2" s="28"/>
      <c r="S2" s="28"/>
      <c r="T2" s="28"/>
      <c r="U2" s="28"/>
      <c r="V2" s="114" t="s">
        <v>18</v>
      </c>
      <c r="W2" s="111"/>
      <c r="X2" s="111"/>
      <c r="Y2" s="111"/>
      <c r="Z2" s="111"/>
      <c r="AA2" s="111"/>
      <c r="AB2" s="111"/>
      <c r="AC2" s="111"/>
      <c r="AD2" s="111"/>
      <c r="AE2" s="111"/>
      <c r="AF2" s="115"/>
      <c r="AH2" s="28"/>
      <c r="AI2" s="28"/>
    </row>
    <row r="3" spans="1:43" x14ac:dyDescent="0.3">
      <c r="D3" s="8" t="s">
        <v>1</v>
      </c>
      <c r="E3" s="116" t="s">
        <v>13</v>
      </c>
      <c r="F3" s="116"/>
      <c r="G3" s="116"/>
      <c r="H3" s="116"/>
      <c r="I3" s="116"/>
      <c r="J3" s="116"/>
      <c r="K3" s="116"/>
      <c r="L3" s="116"/>
      <c r="M3" s="116"/>
      <c r="N3" s="117"/>
      <c r="V3" s="30" t="s">
        <v>1</v>
      </c>
      <c r="W3" s="118" t="s">
        <v>19</v>
      </c>
      <c r="X3" s="118"/>
      <c r="Y3" s="118"/>
      <c r="Z3" s="118"/>
      <c r="AA3" s="118"/>
      <c r="AB3" s="118"/>
      <c r="AC3" s="118"/>
      <c r="AD3" s="118"/>
      <c r="AE3" s="118"/>
      <c r="AF3" s="119"/>
      <c r="AH3"/>
      <c r="AI3"/>
    </row>
    <row r="4" spans="1:43" x14ac:dyDescent="0.3">
      <c r="D4" s="7" t="s">
        <v>2</v>
      </c>
      <c r="E4" s="120" t="s">
        <v>14</v>
      </c>
      <c r="F4" s="120"/>
      <c r="G4" s="120"/>
      <c r="H4" s="120"/>
      <c r="I4" s="120"/>
      <c r="J4" s="120"/>
      <c r="K4" s="120"/>
      <c r="L4" s="120"/>
      <c r="M4" s="120"/>
      <c r="N4" s="121"/>
      <c r="V4" s="7" t="s">
        <v>2</v>
      </c>
      <c r="W4" s="120" t="s">
        <v>20</v>
      </c>
      <c r="X4" s="120"/>
      <c r="Y4" s="120"/>
      <c r="Z4" s="120"/>
      <c r="AA4" s="120"/>
      <c r="AB4" s="120"/>
      <c r="AC4" s="120"/>
      <c r="AD4" s="120"/>
      <c r="AE4" s="120"/>
      <c r="AF4" s="121"/>
      <c r="AH4"/>
      <c r="AI4"/>
    </row>
    <row r="5" spans="1:43" ht="15" thickBot="1" x14ac:dyDescent="0.35">
      <c r="D5" s="7" t="s">
        <v>3</v>
      </c>
      <c r="E5" s="120" t="s">
        <v>15</v>
      </c>
      <c r="F5" s="120"/>
      <c r="G5" s="120"/>
      <c r="H5" s="120"/>
      <c r="I5" s="120"/>
      <c r="J5" s="120"/>
      <c r="K5" s="120"/>
      <c r="L5" s="120"/>
      <c r="M5" s="120"/>
      <c r="N5" s="121"/>
      <c r="V5" s="6" t="s">
        <v>3</v>
      </c>
      <c r="W5" s="122" t="s">
        <v>21</v>
      </c>
      <c r="X5" s="122"/>
      <c r="Y5" s="122"/>
      <c r="Z5" s="122"/>
      <c r="AA5" s="122"/>
      <c r="AB5" s="122"/>
      <c r="AC5" s="122"/>
      <c r="AD5" s="122"/>
      <c r="AE5" s="122"/>
      <c r="AF5" s="123"/>
      <c r="AH5"/>
      <c r="AI5"/>
      <c r="AP5" s="49">
        <v>6.9444444444444441E-3</v>
      </c>
    </row>
    <row r="6" spans="1:43" ht="15" thickBot="1" x14ac:dyDescent="0.35">
      <c r="D6" s="6" t="s">
        <v>4</v>
      </c>
      <c r="E6" s="122" t="s">
        <v>29</v>
      </c>
      <c r="F6" s="122"/>
      <c r="G6" s="122"/>
      <c r="H6" s="122"/>
      <c r="I6" s="122"/>
      <c r="J6" s="122"/>
      <c r="K6" s="122"/>
      <c r="L6" s="122"/>
      <c r="M6" s="122"/>
      <c r="N6" s="123"/>
      <c r="V6"/>
      <c r="W6"/>
      <c r="X6"/>
      <c r="Y6"/>
      <c r="Z6"/>
      <c r="AA6"/>
      <c r="AB6"/>
      <c r="AC6"/>
      <c r="AD6"/>
      <c r="AE6"/>
      <c r="AF6"/>
      <c r="AH6"/>
      <c r="AI6"/>
    </row>
    <row r="7" spans="1:43" ht="15" thickBot="1" x14ac:dyDescent="0.35"/>
    <row r="8" spans="1:43" ht="14.4" customHeight="1" thickBot="1" x14ac:dyDescent="0.35">
      <c r="A8" s="9" t="s">
        <v>6</v>
      </c>
      <c r="B8" s="109" t="s">
        <v>7</v>
      </c>
      <c r="C8" s="109"/>
      <c r="D8" s="110" t="s">
        <v>8</v>
      </c>
      <c r="E8" s="111"/>
      <c r="F8" s="112"/>
      <c r="G8" s="105" t="s">
        <v>9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7"/>
      <c r="X8" s="105" t="s">
        <v>12</v>
      </c>
      <c r="Y8" s="106"/>
      <c r="Z8" s="106"/>
      <c r="AA8" s="106"/>
      <c r="AB8" s="106"/>
      <c r="AC8" s="106"/>
      <c r="AD8" s="106"/>
      <c r="AE8" s="105" t="s">
        <v>22</v>
      </c>
      <c r="AF8" s="106"/>
      <c r="AG8" s="106"/>
      <c r="AH8" s="107"/>
      <c r="AI8" s="10"/>
      <c r="AK8" s="46" t="s">
        <v>53</v>
      </c>
      <c r="AM8" s="46" t="s">
        <v>54</v>
      </c>
      <c r="AO8" s="46" t="s">
        <v>55</v>
      </c>
      <c r="AQ8" s="46" t="s">
        <v>56</v>
      </c>
    </row>
    <row r="9" spans="1:43" x14ac:dyDescent="0.3">
      <c r="A9" s="11">
        <v>1</v>
      </c>
      <c r="B9" s="96" t="s">
        <v>30</v>
      </c>
      <c r="C9" s="96"/>
      <c r="D9" s="77" t="str">
        <f>IF(ISBLANK('Einführung &amp; Erklärung'!E4),"",'Einführung &amp; Erklärung'!E4)</f>
        <v/>
      </c>
      <c r="E9" s="78"/>
      <c r="F9" s="79"/>
      <c r="G9" s="98" t="str">
        <f>E3</f>
        <v>A1</v>
      </c>
      <c r="H9" s="61"/>
      <c r="I9" s="61"/>
      <c r="J9" s="61"/>
      <c r="K9" s="61"/>
      <c r="L9" s="61"/>
      <c r="M9" s="61"/>
      <c r="N9" s="61"/>
      <c r="O9" s="2" t="s">
        <v>10</v>
      </c>
      <c r="P9" s="61" t="str">
        <f>E4</f>
        <v>A2</v>
      </c>
      <c r="Q9" s="61"/>
      <c r="R9" s="61"/>
      <c r="S9" s="61"/>
      <c r="T9" s="61"/>
      <c r="U9" s="61"/>
      <c r="V9" s="61"/>
      <c r="W9" s="62"/>
      <c r="X9" s="99"/>
      <c r="Y9" s="100"/>
      <c r="Z9" s="100"/>
      <c r="AA9" s="2" t="s">
        <v>11</v>
      </c>
      <c r="AB9" s="100"/>
      <c r="AC9" s="100"/>
      <c r="AD9" s="100"/>
      <c r="AE9" s="98" t="str">
        <f>G17</f>
        <v>B2</v>
      </c>
      <c r="AF9" s="61"/>
      <c r="AG9" s="61"/>
      <c r="AH9" s="62"/>
      <c r="AI9" s="12"/>
      <c r="AK9" s="46" t="str">
        <f t="shared" ref="AK9" si="0">IF(ISBLANK(X9),"",IF(X9&gt;AB9,1,0))</f>
        <v/>
      </c>
      <c r="AM9" s="46" t="str">
        <f t="shared" ref="AM9" si="1">IF(ISBLANK(AB9),"",IF(AK9=0,1,0))</f>
        <v/>
      </c>
      <c r="AO9" s="46" t="str">
        <f t="shared" ref="AO9" si="2">IF(ISBLANK(X9),"",1)</f>
        <v/>
      </c>
      <c r="AQ9" s="46" t="str">
        <f t="shared" ref="AQ9" si="3">IF(ISBLANK(AB9),"",1)</f>
        <v/>
      </c>
    </row>
    <row r="10" spans="1:43" x14ac:dyDescent="0.3">
      <c r="A10" s="33">
        <f>A9+1</f>
        <v>2</v>
      </c>
      <c r="B10" s="86" t="str">
        <f>B9</f>
        <v>A</v>
      </c>
      <c r="C10" s="86"/>
      <c r="D10" s="103" t="str">
        <f>IFERROR(D9+'Einführung &amp; Erklärung'!$E$11,"")</f>
        <v/>
      </c>
      <c r="E10" s="88"/>
      <c r="F10" s="104"/>
      <c r="G10" s="90" t="str">
        <f>E5</f>
        <v>A3</v>
      </c>
      <c r="H10" s="91"/>
      <c r="I10" s="91"/>
      <c r="J10" s="91"/>
      <c r="K10" s="91"/>
      <c r="L10" s="91"/>
      <c r="M10" s="91"/>
      <c r="N10" s="91"/>
      <c r="O10" s="34" t="s">
        <v>10</v>
      </c>
      <c r="P10" s="91" t="str">
        <f>E6</f>
        <v>A4</v>
      </c>
      <c r="Q10" s="91"/>
      <c r="R10" s="91"/>
      <c r="S10" s="91"/>
      <c r="T10" s="91"/>
      <c r="U10" s="91"/>
      <c r="V10" s="91"/>
      <c r="W10" s="92"/>
      <c r="X10" s="102"/>
      <c r="Y10" s="101"/>
      <c r="Z10" s="101"/>
      <c r="AA10" s="34" t="s">
        <v>11</v>
      </c>
      <c r="AB10" s="101"/>
      <c r="AC10" s="101"/>
      <c r="AD10" s="101"/>
      <c r="AE10" s="90" t="str">
        <f t="shared" ref="AE10:AE16" si="4">G9</f>
        <v>A1</v>
      </c>
      <c r="AF10" s="91"/>
      <c r="AG10" s="91"/>
      <c r="AH10" s="92"/>
      <c r="AI10" s="35"/>
      <c r="AK10" s="46" t="str">
        <f t="shared" ref="AK10:AK17" si="5">IF(ISBLANK(X10),"",IF(X10&gt;AB10,1,0))</f>
        <v/>
      </c>
      <c r="AM10" s="46" t="str">
        <f t="shared" ref="AM10:AM17" si="6">IF(ISBLANK(AB10),"",IF(AK10=0,1,0))</f>
        <v/>
      </c>
      <c r="AO10" s="46" t="str">
        <f t="shared" ref="AO10:AO17" si="7">IF(ISBLANK(X10),"",1)</f>
        <v/>
      </c>
      <c r="AQ10" s="46" t="str">
        <f t="shared" ref="AQ10:AQ17" si="8">IF(ISBLANK(AB10),"",1)</f>
        <v/>
      </c>
    </row>
    <row r="11" spans="1:43" ht="15" thickBot="1" x14ac:dyDescent="0.35">
      <c r="A11" s="31">
        <f>A10+1</f>
        <v>3</v>
      </c>
      <c r="B11" s="96" t="s">
        <v>31</v>
      </c>
      <c r="C11" s="96"/>
      <c r="D11" s="97" t="str">
        <f>IFERROR(D10+'Einführung &amp; Erklärung'!$E$11,"")</f>
        <v/>
      </c>
      <c r="E11" s="58"/>
      <c r="F11" s="60"/>
      <c r="G11" s="98" t="str">
        <f>W3</f>
        <v>B1</v>
      </c>
      <c r="H11" s="61"/>
      <c r="I11" s="61"/>
      <c r="J11" s="61"/>
      <c r="K11" s="61"/>
      <c r="L11" s="61"/>
      <c r="M11" s="61"/>
      <c r="N11" s="61"/>
      <c r="O11" s="2" t="s">
        <v>10</v>
      </c>
      <c r="P11" s="61" t="str">
        <f>W4</f>
        <v>B2</v>
      </c>
      <c r="Q11" s="61"/>
      <c r="R11" s="61"/>
      <c r="S11" s="61"/>
      <c r="T11" s="61"/>
      <c r="U11" s="61"/>
      <c r="V11" s="61"/>
      <c r="W11" s="62"/>
      <c r="X11" s="99"/>
      <c r="Y11" s="100"/>
      <c r="Z11" s="100"/>
      <c r="AA11" s="2" t="s">
        <v>11</v>
      </c>
      <c r="AB11" s="100"/>
      <c r="AC11" s="100"/>
      <c r="AD11" s="100"/>
      <c r="AE11" s="98" t="str">
        <f t="shared" si="4"/>
        <v>A3</v>
      </c>
      <c r="AF11" s="61"/>
      <c r="AG11" s="61"/>
      <c r="AH11" s="62"/>
      <c r="AI11" s="32"/>
      <c r="AK11" s="46" t="str">
        <f t="shared" si="5"/>
        <v/>
      </c>
      <c r="AM11" s="46" t="str">
        <f t="shared" si="6"/>
        <v/>
      </c>
      <c r="AO11" s="46" t="str">
        <f t="shared" si="7"/>
        <v/>
      </c>
      <c r="AQ11" s="46" t="str">
        <f t="shared" si="8"/>
        <v/>
      </c>
    </row>
    <row r="12" spans="1:43" x14ac:dyDescent="0.3">
      <c r="A12" s="11">
        <f>A11+1</f>
        <v>4</v>
      </c>
      <c r="B12" s="80" t="str">
        <f>B10</f>
        <v>A</v>
      </c>
      <c r="C12" s="80"/>
      <c r="D12" s="77" t="str">
        <f>IFERROR(D11+'Einführung &amp; Erklärung'!$E$11,"")</f>
        <v/>
      </c>
      <c r="E12" s="78"/>
      <c r="F12" s="79"/>
      <c r="G12" s="81" t="str">
        <f>P10</f>
        <v>A4</v>
      </c>
      <c r="H12" s="82"/>
      <c r="I12" s="82"/>
      <c r="J12" s="82"/>
      <c r="K12" s="82"/>
      <c r="L12" s="82"/>
      <c r="M12" s="82"/>
      <c r="N12" s="82"/>
      <c r="O12" s="1" t="s">
        <v>10</v>
      </c>
      <c r="P12" s="82" t="str">
        <f>G9</f>
        <v>A1</v>
      </c>
      <c r="Q12" s="82"/>
      <c r="R12" s="82"/>
      <c r="S12" s="82"/>
      <c r="T12" s="82"/>
      <c r="U12" s="82"/>
      <c r="V12" s="82"/>
      <c r="W12" s="83"/>
      <c r="X12" s="84"/>
      <c r="Y12" s="85"/>
      <c r="Z12" s="85"/>
      <c r="AA12" s="1" t="s">
        <v>11</v>
      </c>
      <c r="AB12" s="85"/>
      <c r="AC12" s="85"/>
      <c r="AD12" s="85"/>
      <c r="AE12" s="81" t="str">
        <f>G11</f>
        <v>B1</v>
      </c>
      <c r="AF12" s="82"/>
      <c r="AG12" s="82"/>
      <c r="AH12" s="83"/>
      <c r="AI12" s="12"/>
      <c r="AK12" s="46" t="str">
        <f t="shared" si="5"/>
        <v/>
      </c>
      <c r="AM12" s="46" t="str">
        <f t="shared" si="6"/>
        <v/>
      </c>
      <c r="AO12" s="46" t="str">
        <f t="shared" si="7"/>
        <v/>
      </c>
      <c r="AQ12" s="46" t="str">
        <f t="shared" si="8"/>
        <v/>
      </c>
    </row>
    <row r="13" spans="1:43" x14ac:dyDescent="0.3">
      <c r="A13" s="31">
        <f>A12+1</f>
        <v>5</v>
      </c>
      <c r="B13" s="96" t="str">
        <f>B12</f>
        <v>A</v>
      </c>
      <c r="C13" s="96"/>
      <c r="D13" s="97" t="str">
        <f>IFERROR(D12+'Einführung &amp; Erklärung'!$E$11,"")</f>
        <v/>
      </c>
      <c r="E13" s="58"/>
      <c r="F13" s="60"/>
      <c r="G13" s="98" t="str">
        <f>P9</f>
        <v>A2</v>
      </c>
      <c r="H13" s="61"/>
      <c r="I13" s="61"/>
      <c r="J13" s="61"/>
      <c r="K13" s="61"/>
      <c r="L13" s="61"/>
      <c r="M13" s="61"/>
      <c r="N13" s="61"/>
      <c r="O13" s="2" t="s">
        <v>10</v>
      </c>
      <c r="P13" s="61" t="str">
        <f>G10</f>
        <v>A3</v>
      </c>
      <c r="Q13" s="61"/>
      <c r="R13" s="61"/>
      <c r="S13" s="61"/>
      <c r="T13" s="61"/>
      <c r="U13" s="61"/>
      <c r="V13" s="61"/>
      <c r="W13" s="62"/>
      <c r="X13" s="99"/>
      <c r="Y13" s="100"/>
      <c r="Z13" s="100"/>
      <c r="AA13" s="2" t="s">
        <v>11</v>
      </c>
      <c r="AB13" s="100"/>
      <c r="AC13" s="100"/>
      <c r="AD13" s="100"/>
      <c r="AE13" s="98" t="str">
        <f t="shared" si="4"/>
        <v>A4</v>
      </c>
      <c r="AF13" s="61"/>
      <c r="AG13" s="61"/>
      <c r="AH13" s="62"/>
      <c r="AI13" s="32"/>
      <c r="AK13" s="46" t="str">
        <f t="shared" si="5"/>
        <v/>
      </c>
      <c r="AM13" s="46" t="str">
        <f t="shared" si="6"/>
        <v/>
      </c>
      <c r="AO13" s="46" t="str">
        <f t="shared" si="7"/>
        <v/>
      </c>
      <c r="AQ13" s="46" t="str">
        <f t="shared" si="8"/>
        <v/>
      </c>
    </row>
    <row r="14" spans="1:43" ht="15" thickBot="1" x14ac:dyDescent="0.35">
      <c r="A14" s="37">
        <f t="shared" ref="A14:A16" si="9">A13+1</f>
        <v>6</v>
      </c>
      <c r="B14" s="68" t="str">
        <f>B11</f>
        <v>B</v>
      </c>
      <c r="C14" s="68"/>
      <c r="D14" s="69" t="str">
        <f>IFERROR(D13+'Einführung &amp; Erklärung'!$E$11,"")</f>
        <v/>
      </c>
      <c r="E14" s="70"/>
      <c r="F14" s="71"/>
      <c r="G14" s="72" t="str">
        <f>W5</f>
        <v>B3</v>
      </c>
      <c r="H14" s="73"/>
      <c r="I14" s="73"/>
      <c r="J14" s="73"/>
      <c r="K14" s="73"/>
      <c r="L14" s="73"/>
      <c r="M14" s="73"/>
      <c r="N14" s="73"/>
      <c r="O14" s="38" t="s">
        <v>10</v>
      </c>
      <c r="P14" s="73" t="str">
        <f>G11</f>
        <v>B1</v>
      </c>
      <c r="Q14" s="73"/>
      <c r="R14" s="73"/>
      <c r="S14" s="73"/>
      <c r="T14" s="73"/>
      <c r="U14" s="73"/>
      <c r="V14" s="73"/>
      <c r="W14" s="74"/>
      <c r="X14" s="75"/>
      <c r="Y14" s="76"/>
      <c r="Z14" s="76"/>
      <c r="AA14" s="38" t="s">
        <v>11</v>
      </c>
      <c r="AB14" s="76"/>
      <c r="AC14" s="76"/>
      <c r="AD14" s="76"/>
      <c r="AE14" s="72" t="str">
        <f t="shared" si="4"/>
        <v>A2</v>
      </c>
      <c r="AF14" s="73"/>
      <c r="AG14" s="73"/>
      <c r="AH14" s="74"/>
      <c r="AI14" s="39"/>
      <c r="AK14" s="46" t="str">
        <f t="shared" si="5"/>
        <v/>
      </c>
      <c r="AM14" s="46" t="str">
        <f t="shared" si="6"/>
        <v/>
      </c>
      <c r="AO14" s="46" t="str">
        <f t="shared" si="7"/>
        <v/>
      </c>
      <c r="AQ14" s="46" t="str">
        <f t="shared" si="8"/>
        <v/>
      </c>
    </row>
    <row r="15" spans="1:43" x14ac:dyDescent="0.3">
      <c r="A15" s="11">
        <f>A14+1</f>
        <v>7</v>
      </c>
      <c r="B15" s="80" t="str">
        <f>B13</f>
        <v>A</v>
      </c>
      <c r="C15" s="80"/>
      <c r="D15" s="77" t="str">
        <f>IFERROR(D14+'Einführung &amp; Erklärung'!$E$11,"")</f>
        <v/>
      </c>
      <c r="E15" s="78"/>
      <c r="F15" s="79"/>
      <c r="G15" s="81" t="str">
        <f>G13</f>
        <v>A2</v>
      </c>
      <c r="H15" s="82"/>
      <c r="I15" s="82"/>
      <c r="J15" s="82"/>
      <c r="K15" s="82"/>
      <c r="L15" s="82"/>
      <c r="M15" s="82"/>
      <c r="N15" s="82"/>
      <c r="O15" s="1" t="s">
        <v>10</v>
      </c>
      <c r="P15" s="82" t="str">
        <f>G12</f>
        <v>A4</v>
      </c>
      <c r="Q15" s="82"/>
      <c r="R15" s="82"/>
      <c r="S15" s="82"/>
      <c r="T15" s="82"/>
      <c r="U15" s="82"/>
      <c r="V15" s="82"/>
      <c r="W15" s="83"/>
      <c r="X15" s="84"/>
      <c r="Y15" s="85"/>
      <c r="Z15" s="85"/>
      <c r="AA15" s="1" t="s">
        <v>11</v>
      </c>
      <c r="AB15" s="85"/>
      <c r="AC15" s="85"/>
      <c r="AD15" s="85"/>
      <c r="AE15" s="81" t="str">
        <f>G14</f>
        <v>B3</v>
      </c>
      <c r="AF15" s="82"/>
      <c r="AG15" s="82"/>
      <c r="AH15" s="83"/>
      <c r="AI15" s="12"/>
      <c r="AK15" s="46" t="str">
        <f t="shared" si="5"/>
        <v/>
      </c>
      <c r="AM15" s="46" t="str">
        <f t="shared" si="6"/>
        <v/>
      </c>
      <c r="AO15" s="46" t="str">
        <f t="shared" si="7"/>
        <v/>
      </c>
      <c r="AQ15" s="46" t="str">
        <f t="shared" si="8"/>
        <v/>
      </c>
    </row>
    <row r="16" spans="1:43" x14ac:dyDescent="0.3">
      <c r="A16" s="33">
        <f t="shared" si="9"/>
        <v>8</v>
      </c>
      <c r="B16" s="86" t="str">
        <f>B15</f>
        <v>A</v>
      </c>
      <c r="C16" s="86"/>
      <c r="D16" s="87" t="str">
        <f>IFERROR(D15+'Einführung &amp; Erklärung'!$E$11,"")</f>
        <v/>
      </c>
      <c r="E16" s="88"/>
      <c r="F16" s="89"/>
      <c r="G16" s="90" t="str">
        <f>G9</f>
        <v>A1</v>
      </c>
      <c r="H16" s="91"/>
      <c r="I16" s="91"/>
      <c r="J16" s="91"/>
      <c r="K16" s="91"/>
      <c r="L16" s="91"/>
      <c r="M16" s="91"/>
      <c r="N16" s="91"/>
      <c r="O16" s="34" t="s">
        <v>10</v>
      </c>
      <c r="P16" s="91" t="str">
        <f>G10</f>
        <v>A3</v>
      </c>
      <c r="Q16" s="91"/>
      <c r="R16" s="91"/>
      <c r="S16" s="91"/>
      <c r="T16" s="91"/>
      <c r="U16" s="91"/>
      <c r="V16" s="91"/>
      <c r="W16" s="92"/>
      <c r="X16" s="102"/>
      <c r="Y16" s="101"/>
      <c r="Z16" s="101"/>
      <c r="AA16" s="34" t="s">
        <v>11</v>
      </c>
      <c r="AB16" s="101"/>
      <c r="AC16" s="101"/>
      <c r="AD16" s="101"/>
      <c r="AE16" s="90" t="str">
        <f t="shared" si="4"/>
        <v>A2</v>
      </c>
      <c r="AF16" s="91"/>
      <c r="AG16" s="91"/>
      <c r="AH16" s="92"/>
      <c r="AI16" s="35"/>
      <c r="AK16" s="46" t="str">
        <f t="shared" si="5"/>
        <v/>
      </c>
      <c r="AM16" s="46" t="str">
        <f t="shared" si="6"/>
        <v/>
      </c>
      <c r="AO16" s="46" t="str">
        <f t="shared" si="7"/>
        <v/>
      </c>
      <c r="AQ16" s="46" t="str">
        <f t="shared" si="8"/>
        <v/>
      </c>
    </row>
    <row r="17" spans="1:43" ht="15" thickBot="1" x14ac:dyDescent="0.35">
      <c r="A17" s="4">
        <f>A16+1</f>
        <v>9</v>
      </c>
      <c r="B17" s="93" t="str">
        <f>B11</f>
        <v>B</v>
      </c>
      <c r="C17" s="93"/>
      <c r="D17" s="94" t="str">
        <f>IFERROR(D16+'Einführung &amp; Erklärung'!$E$11,"")</f>
        <v/>
      </c>
      <c r="E17" s="56"/>
      <c r="F17" s="57"/>
      <c r="G17" s="65" t="str">
        <f>W4</f>
        <v>B2</v>
      </c>
      <c r="H17" s="66"/>
      <c r="I17" s="66"/>
      <c r="J17" s="66"/>
      <c r="K17" s="66"/>
      <c r="L17" s="66"/>
      <c r="M17" s="66"/>
      <c r="N17" s="66"/>
      <c r="O17" s="3" t="s">
        <v>10</v>
      </c>
      <c r="P17" s="66" t="str">
        <f>W5</f>
        <v>B3</v>
      </c>
      <c r="Q17" s="66"/>
      <c r="R17" s="66"/>
      <c r="S17" s="66"/>
      <c r="T17" s="66"/>
      <c r="U17" s="66"/>
      <c r="V17" s="66"/>
      <c r="W17" s="67"/>
      <c r="X17" s="95"/>
      <c r="Y17" s="64"/>
      <c r="Z17" s="64"/>
      <c r="AA17" s="3" t="s">
        <v>11</v>
      </c>
      <c r="AB17" s="64"/>
      <c r="AC17" s="64"/>
      <c r="AD17" s="64"/>
      <c r="AE17" s="65" t="str">
        <f>G16</f>
        <v>A1</v>
      </c>
      <c r="AF17" s="66"/>
      <c r="AG17" s="66"/>
      <c r="AH17" s="67"/>
      <c r="AI17" s="5"/>
      <c r="AK17" s="46" t="str">
        <f t="shared" si="5"/>
        <v/>
      </c>
      <c r="AM17" s="46" t="str">
        <f t="shared" si="6"/>
        <v/>
      </c>
      <c r="AO17" s="46" t="str">
        <f t="shared" si="7"/>
        <v/>
      </c>
      <c r="AQ17" s="46" t="str">
        <f t="shared" si="8"/>
        <v/>
      </c>
    </row>
    <row r="18" spans="1:43" ht="15" thickBot="1" x14ac:dyDescent="0.35">
      <c r="D18" s="36"/>
    </row>
    <row r="19" spans="1:43" ht="15" thickBot="1" x14ac:dyDescent="0.35">
      <c r="A19" s="105" t="str">
        <f>D2</f>
        <v>Gruppe A</v>
      </c>
      <c r="B19" s="106"/>
      <c r="C19" s="106"/>
      <c r="D19" s="106"/>
      <c r="E19" s="106"/>
      <c r="F19" s="107"/>
      <c r="G19" s="114" t="s">
        <v>16</v>
      </c>
      <c r="H19" s="112"/>
      <c r="I19" s="114" t="s">
        <v>24</v>
      </c>
      <c r="J19" s="115"/>
      <c r="K19" s="105" t="s">
        <v>23</v>
      </c>
      <c r="L19" s="106"/>
      <c r="M19" s="106"/>
      <c r="N19" s="106"/>
      <c r="O19" s="107"/>
      <c r="P19" s="110" t="s">
        <v>17</v>
      </c>
      <c r="Q19" s="115"/>
      <c r="S19" s="114" t="str">
        <f>V2</f>
        <v>Gruppe B</v>
      </c>
      <c r="T19" s="111"/>
      <c r="U19" s="111"/>
      <c r="V19" s="111"/>
      <c r="W19" s="111"/>
      <c r="X19" s="115"/>
      <c r="Y19" s="114" t="s">
        <v>16</v>
      </c>
      <c r="Z19" s="112"/>
      <c r="AA19" s="114" t="str">
        <f>I19</f>
        <v>Siege</v>
      </c>
      <c r="AB19" s="115"/>
      <c r="AC19" s="105" t="str">
        <f>K19</f>
        <v>Treffer</v>
      </c>
      <c r="AD19" s="106"/>
      <c r="AE19" s="106"/>
      <c r="AF19" s="106"/>
      <c r="AG19" s="107"/>
      <c r="AH19" s="110" t="s">
        <v>17</v>
      </c>
      <c r="AI19" s="115"/>
    </row>
    <row r="20" spans="1:43" x14ac:dyDescent="0.3">
      <c r="A20" s="40"/>
      <c r="B20" s="78" t="str">
        <f>E3</f>
        <v>A1</v>
      </c>
      <c r="C20" s="78"/>
      <c r="D20" s="78"/>
      <c r="E20" s="78"/>
      <c r="F20" s="125"/>
      <c r="G20" s="126">
        <f ca="1">SUM(SUMIF($G$9:$N$17,B20,$AO$9:$AO$17),SUMIF($P$9:$W$17,B20,$AQ$9:$AQ$17))</f>
        <v>0</v>
      </c>
      <c r="H20" s="79"/>
      <c r="I20" s="126">
        <f ca="1">SUM(SUMIF($G$9:$N$17,B20,$AK$9:$AK$17),SUMIF($P$9:$W$17,B20,$AM$9:$AM$17))</f>
        <v>0</v>
      </c>
      <c r="J20" s="79"/>
      <c r="K20" s="126">
        <f ca="1">SUM(SUMIF($G$9:$N$17,B20,$X$9:$Z$17),SUMIF($P$9:$W$17,B20,$AB$9:$AD$17))</f>
        <v>0</v>
      </c>
      <c r="L20" s="79"/>
      <c r="M20" s="1" t="s">
        <v>11</v>
      </c>
      <c r="N20" s="127">
        <f ca="1">SUM(SUMIF($P$9:$W$17,B20,$X$9:$Z$17),SUMIF($G$9:$N$17,B20,$AB$9:$AD$17))</f>
        <v>0</v>
      </c>
      <c r="O20" s="125"/>
      <c r="P20" s="128">
        <f ca="1">K20-N20</f>
        <v>0</v>
      </c>
      <c r="Q20" s="129"/>
      <c r="S20" s="40"/>
      <c r="T20" s="78" t="str">
        <f>W3</f>
        <v>B1</v>
      </c>
      <c r="U20" s="78"/>
      <c r="V20" s="78"/>
      <c r="W20" s="78"/>
      <c r="X20" s="125"/>
      <c r="Y20" s="126">
        <f ca="1">SUM(SUMIF($G$9:$N$17,T20,$AO$9:$AO$17),SUMIF($P$9:$W$17,T20,$AQ$9:$AQ$17))</f>
        <v>0</v>
      </c>
      <c r="Z20" s="79"/>
      <c r="AA20" s="126">
        <f ca="1">SUM(SUMIF($G$9:$N$17,T20,$AK$9:$AK$17),SUMIF($P$9:$W$17,T20,$AM$9:$AM$17))</f>
        <v>0</v>
      </c>
      <c r="AB20" s="79"/>
      <c r="AC20" s="126">
        <f ca="1">SUM(SUMIF($G$9:$N$17,T20,$X$9:$Z$17),SUMIF($P$9:$W$17,T20,$AB$9:$AD$17))</f>
        <v>0</v>
      </c>
      <c r="AD20" s="79"/>
      <c r="AE20" s="1" t="s">
        <v>11</v>
      </c>
      <c r="AF20" s="127">
        <f ca="1">SUM(SUMIF($P$9:$W$17,T20,$X$9:$Z$17),SUMIF($G$9:$N$17,T20,$AB$9:$AD$17))</f>
        <v>0</v>
      </c>
      <c r="AG20" s="125"/>
      <c r="AH20" s="128">
        <f ca="1">AC20-AF20</f>
        <v>0</v>
      </c>
      <c r="AI20" s="129"/>
    </row>
    <row r="21" spans="1:43" x14ac:dyDescent="0.3">
      <c r="A21" s="41"/>
      <c r="B21" s="58" t="str">
        <f>E4</f>
        <v>A2</v>
      </c>
      <c r="C21" s="58"/>
      <c r="D21" s="58"/>
      <c r="E21" s="58"/>
      <c r="F21" s="59"/>
      <c r="G21" s="63">
        <f ca="1">SUM(SUMIF($G$9:$N$17,B21,$AO$9:$AO$17),SUMIF($P$9:$W$17,B21,$AQ$9:$AQ$17))</f>
        <v>0</v>
      </c>
      <c r="H21" s="60"/>
      <c r="I21" s="63">
        <f ca="1">SUM(SUMIF($G$9:$N$17,B21,$AK$9:$AK$17),SUMIF($P$9:$W$17,B21,$AM$9:$AM$17))</f>
        <v>0</v>
      </c>
      <c r="J21" s="60"/>
      <c r="K21" s="63">
        <f ca="1">SUM(SUMIF($G$9:$N$17,B21,$X$9:$Z$17),SUMIF($P$9:$W$17,B21,$AB$9:$AD$17))</f>
        <v>0</v>
      </c>
      <c r="L21" s="60"/>
      <c r="M21" s="2" t="s">
        <v>11</v>
      </c>
      <c r="N21" s="130">
        <f ca="1">SUM(SUMIF($P$9:$W$17,B21,$X$9:$Z$17),SUMIF($G$9:$N$17,B21,$AB$9:$AD$17))</f>
        <v>0</v>
      </c>
      <c r="O21" s="59"/>
      <c r="P21" s="131">
        <f ca="1">K21-N21</f>
        <v>0</v>
      </c>
      <c r="Q21" s="132"/>
      <c r="S21" s="41"/>
      <c r="T21" s="58" t="str">
        <f>W4</f>
        <v>B2</v>
      </c>
      <c r="U21" s="58"/>
      <c r="V21" s="58"/>
      <c r="W21" s="58"/>
      <c r="X21" s="59"/>
      <c r="Y21" s="63">
        <f ca="1">SUM(SUMIF($G$9:$N$17,T21,$AO$9:$AO$17),SUMIF($P$9:$W$17,T21,$AQ$9:$AQ$17))</f>
        <v>0</v>
      </c>
      <c r="Z21" s="60"/>
      <c r="AA21" s="63">
        <f ca="1">SUM(SUMIF($G$9:$N$17,T21,$AK$9:$AK$17),SUMIF($P$9:$W$17,T21,$AM$9:$AM$17))</f>
        <v>0</v>
      </c>
      <c r="AB21" s="60"/>
      <c r="AC21" s="63">
        <f ca="1">SUM(SUMIF($G$9:$N$17,T21,$X$9:$Z$17),SUMIF($P$9:$W$17,T21,$AB$9:$AD$17))</f>
        <v>0</v>
      </c>
      <c r="AD21" s="60"/>
      <c r="AE21" s="2" t="s">
        <v>11</v>
      </c>
      <c r="AF21" s="130">
        <f ca="1">SUM(SUMIF($P$9:$W$17,T21,$X$9:$Z$17),SUMIF($G$9:$N$17,T21,$AB$9:$AD$17))</f>
        <v>0</v>
      </c>
      <c r="AG21" s="59"/>
      <c r="AH21" s="131">
        <f ca="1">AC21-AF21</f>
        <v>0</v>
      </c>
      <c r="AI21" s="132"/>
    </row>
    <row r="22" spans="1:43" ht="15" thickBot="1" x14ac:dyDescent="0.35">
      <c r="A22" s="41"/>
      <c r="B22" s="58" t="str">
        <f>E5</f>
        <v>A3</v>
      </c>
      <c r="C22" s="58"/>
      <c r="D22" s="58"/>
      <c r="E22" s="58"/>
      <c r="F22" s="59"/>
      <c r="G22" s="63">
        <f ca="1">SUM(SUMIF($G$9:$N$17,B22,$AO$9:$AO$17),SUMIF($P$9:$W$17,B22,$AQ$9:$AQ$17))</f>
        <v>0</v>
      </c>
      <c r="H22" s="60"/>
      <c r="I22" s="63">
        <f ca="1">SUM(SUMIF($G$9:$N$17,B22,$AK$9:$AK$17),SUMIF($P$9:$W$17,B22,$AM$9:$AM$17))</f>
        <v>0</v>
      </c>
      <c r="J22" s="60"/>
      <c r="K22" s="63">
        <f ca="1">SUM(SUMIF($G$9:$N$17,B22,$X$9:$Z$17),SUMIF($P$9:$W$17,B22,$AB$9:$AD$17))</f>
        <v>0</v>
      </c>
      <c r="L22" s="60"/>
      <c r="M22" s="2" t="s">
        <v>11</v>
      </c>
      <c r="N22" s="130">
        <f ca="1">SUM(SUMIF($P$9:$W$17,B22,$X$9:$Z$17),SUMIF($G$9:$N$17,B22,$AB$9:$AD$17))</f>
        <v>0</v>
      </c>
      <c r="O22" s="59"/>
      <c r="P22" s="131">
        <f ca="1">K22-N22</f>
        <v>0</v>
      </c>
      <c r="Q22" s="132"/>
      <c r="S22" s="42"/>
      <c r="T22" s="56" t="str">
        <f>W5</f>
        <v>B3</v>
      </c>
      <c r="U22" s="56"/>
      <c r="V22" s="56"/>
      <c r="W22" s="56"/>
      <c r="X22" s="57"/>
      <c r="Y22" s="55">
        <f ca="1">SUM(SUMIF($G$9:$N$17,T22,$AO$9:$AO$17),SUMIF($P$9:$W$17,T22,$AQ$9:$AQ$17))</f>
        <v>0</v>
      </c>
      <c r="Z22" s="113"/>
      <c r="AA22" s="55">
        <f ca="1">SUM(SUMIF($G$9:$N$17,T22,$AK$9:$AK$17),SUMIF($P$9:$W$17,T22,$AM$9:$AM$17))</f>
        <v>0</v>
      </c>
      <c r="AB22" s="113"/>
      <c r="AC22" s="55">
        <f ca="1">SUM(SUMIF($G$9:$N$17,T22,$X$9:$Z$17),SUMIF($P$9:$W$17,T22,$AB$9:$AD$17))</f>
        <v>0</v>
      </c>
      <c r="AD22" s="113"/>
      <c r="AE22" s="3" t="s">
        <v>11</v>
      </c>
      <c r="AF22" s="133">
        <f ca="1">SUM(SUMIF($P$9:$W$17,T22,$X$9:$Z$17),SUMIF($G$9:$N$17,T22,$AB$9:$AD$17))</f>
        <v>0</v>
      </c>
      <c r="AG22" s="57"/>
      <c r="AH22" s="134">
        <f ca="1">AC22-AF22</f>
        <v>0</v>
      </c>
      <c r="AI22" s="135"/>
    </row>
    <row r="23" spans="1:43" ht="15" thickBot="1" x14ac:dyDescent="0.35">
      <c r="A23" s="42"/>
      <c r="B23" s="56" t="str">
        <f>E6</f>
        <v>A4</v>
      </c>
      <c r="C23" s="56"/>
      <c r="D23" s="56"/>
      <c r="E23" s="56"/>
      <c r="F23" s="57"/>
      <c r="G23" s="55">
        <f ca="1">SUM(SUMIF($G$9:$N$17,B23,$AO$9:$AO$17),SUMIF($P$9:$W$17,B23,$AQ$9:$AQ$17))</f>
        <v>0</v>
      </c>
      <c r="H23" s="113"/>
      <c r="I23" s="55">
        <f ca="1">SUM(SUMIF($G$9:$N$17,B23,$AK$9:$AK$17),SUMIF($P$9:$W$17,B23,$AM$9:$AM$17))</f>
        <v>0</v>
      </c>
      <c r="J23" s="113"/>
      <c r="K23" s="55">
        <f ca="1">SUM(SUMIF($G$9:$N$17,B23,$X$9:$Z$17),SUMIF($P$9:$W$17,B23,$AB$9:$AD$17))</f>
        <v>0</v>
      </c>
      <c r="L23" s="113"/>
      <c r="M23" s="3" t="s">
        <v>11</v>
      </c>
      <c r="N23" s="133">
        <f ca="1">SUM(SUMIF($P$9:$W$17,B23,$X$9:$Z$17),SUMIF($G$9:$N$17,B23,$AB$9:$AD$17))</f>
        <v>0</v>
      </c>
      <c r="O23" s="57"/>
      <c r="P23" s="134">
        <f ca="1">K23-N23</f>
        <v>0</v>
      </c>
      <c r="Q23" s="13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43" x14ac:dyDescent="0.3"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43" x14ac:dyDescent="0.3"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43" x14ac:dyDescent="0.3"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43" ht="20.399999999999999" customHeight="1" x14ac:dyDescent="0.3">
      <c r="A27" s="108" t="s">
        <v>35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</row>
    <row r="28" spans="1:43" ht="15" thickBot="1" x14ac:dyDescent="0.35">
      <c r="AE28"/>
      <c r="AF28"/>
      <c r="AG28"/>
      <c r="AH28"/>
    </row>
    <row r="29" spans="1:43" ht="14.4" customHeight="1" thickBot="1" x14ac:dyDescent="0.35">
      <c r="A29" s="9" t="s">
        <v>6</v>
      </c>
      <c r="B29" s="109" t="s">
        <v>7</v>
      </c>
      <c r="C29" s="109"/>
      <c r="D29" s="110" t="s">
        <v>8</v>
      </c>
      <c r="E29" s="111"/>
      <c r="F29" s="112"/>
      <c r="G29" s="105" t="s">
        <v>9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7"/>
      <c r="X29" s="105" t="s">
        <v>12</v>
      </c>
      <c r="Y29" s="106"/>
      <c r="Z29" s="106"/>
      <c r="AA29" s="106"/>
      <c r="AB29" s="106"/>
      <c r="AC29" s="106"/>
      <c r="AD29" s="106"/>
      <c r="AE29" s="105" t="s">
        <v>22</v>
      </c>
      <c r="AF29" s="106"/>
      <c r="AG29" s="106"/>
      <c r="AH29" s="107"/>
      <c r="AI29" s="10"/>
    </row>
    <row r="30" spans="1:43" x14ac:dyDescent="0.3">
      <c r="A30" s="11">
        <f>A17+1</f>
        <v>10</v>
      </c>
      <c r="B30" s="80" t="s">
        <v>36</v>
      </c>
      <c r="C30" s="80"/>
      <c r="D30" s="124" t="str">
        <f>IFERROR(D17+AP1+'Einführung &amp; Erklärung'!$E$11,"")</f>
        <v/>
      </c>
      <c r="E30" s="78"/>
      <c r="F30" s="125"/>
      <c r="G30" s="81" t="str">
        <f>IFERROR(VLOOKUP(1,A20:F23,2,0),"1. "&amp;A19)</f>
        <v>1. Gruppe A</v>
      </c>
      <c r="H30" s="82"/>
      <c r="I30" s="82"/>
      <c r="J30" s="82"/>
      <c r="K30" s="82"/>
      <c r="L30" s="82"/>
      <c r="M30" s="82"/>
      <c r="N30" s="82"/>
      <c r="O30" s="1" t="s">
        <v>10</v>
      </c>
      <c r="P30" s="82" t="str">
        <f>IFERROR(VLOOKUP(2,S20:X23,2,0),"2. "&amp;S19)</f>
        <v>2. Gruppe B</v>
      </c>
      <c r="Q30" s="82"/>
      <c r="R30" s="82"/>
      <c r="S30" s="82"/>
      <c r="T30" s="82"/>
      <c r="U30" s="82"/>
      <c r="V30" s="82"/>
      <c r="W30" s="83"/>
      <c r="X30" s="84"/>
      <c r="Y30" s="85"/>
      <c r="Z30" s="85"/>
      <c r="AA30" s="1" t="s">
        <v>11</v>
      </c>
      <c r="AB30" s="85"/>
      <c r="AC30" s="85"/>
      <c r="AD30" s="85"/>
      <c r="AE30" s="81" t="s">
        <v>39</v>
      </c>
      <c r="AF30" s="82"/>
      <c r="AG30" s="82"/>
      <c r="AH30" s="83"/>
      <c r="AI30" s="12"/>
    </row>
    <row r="31" spans="1:43" ht="15" thickBot="1" x14ac:dyDescent="0.35">
      <c r="A31" s="33">
        <f>A30+1</f>
        <v>11</v>
      </c>
      <c r="B31" s="86" t="s">
        <v>37</v>
      </c>
      <c r="C31" s="86"/>
      <c r="D31" s="94" t="str">
        <f>IFERROR(D30+'Einführung &amp; Erklärung'!$E$11,"")</f>
        <v/>
      </c>
      <c r="E31" s="56"/>
      <c r="F31" s="57"/>
      <c r="G31" s="90" t="str">
        <f>IFERROR(VLOOKUP(1,S20:X23,2,0),"1. "&amp;S19)</f>
        <v>1. Gruppe B</v>
      </c>
      <c r="H31" s="91"/>
      <c r="I31" s="91"/>
      <c r="J31" s="91"/>
      <c r="K31" s="91"/>
      <c r="L31" s="91"/>
      <c r="M31" s="91"/>
      <c r="N31" s="91"/>
      <c r="O31" s="34" t="s">
        <v>10</v>
      </c>
      <c r="P31" s="91" t="str">
        <f>IFERROR(VLOOKUP(1,A20:F23,2,0),"1. "&amp;A19)</f>
        <v>1. Gruppe A</v>
      </c>
      <c r="Q31" s="91"/>
      <c r="R31" s="91"/>
      <c r="S31" s="91"/>
      <c r="T31" s="91"/>
      <c r="U31" s="91"/>
      <c r="V31" s="91"/>
      <c r="W31" s="92"/>
      <c r="X31" s="102"/>
      <c r="Y31" s="101"/>
      <c r="Z31" s="101"/>
      <c r="AA31" s="34" t="s">
        <v>11</v>
      </c>
      <c r="AB31" s="101"/>
      <c r="AC31" s="101"/>
      <c r="AD31" s="101"/>
      <c r="AE31" s="90" t="str">
        <f>G30</f>
        <v>1. Gruppe A</v>
      </c>
      <c r="AF31" s="91"/>
      <c r="AG31" s="91"/>
      <c r="AH31" s="92"/>
      <c r="AI31" s="35"/>
    </row>
    <row r="32" spans="1:43" x14ac:dyDescent="0.3">
      <c r="A32" s="11">
        <f>A31+1</f>
        <v>12</v>
      </c>
      <c r="B32" s="80" t="s">
        <v>32</v>
      </c>
      <c r="C32" s="80"/>
      <c r="D32" s="145" t="str">
        <f>IFERROR(D31+'Einführung &amp; Erklärung'!$E$11,"")</f>
        <v/>
      </c>
      <c r="E32" s="146"/>
      <c r="F32" s="147"/>
      <c r="G32" s="81" t="str">
        <f>IFERROR(VLOOKUP(3,A20:F23,2,0),"3. "&amp;A19)</f>
        <v>3. Gruppe A</v>
      </c>
      <c r="H32" s="82"/>
      <c r="I32" s="82"/>
      <c r="J32" s="82"/>
      <c r="K32" s="82"/>
      <c r="L32" s="82"/>
      <c r="M32" s="82"/>
      <c r="N32" s="82"/>
      <c r="O32" s="1" t="s">
        <v>10</v>
      </c>
      <c r="P32" s="82" t="str">
        <f>IFERROR(VLOOKUP(3,S20:X23,2,0),"3. "&amp;S19)</f>
        <v>3. Gruppe B</v>
      </c>
      <c r="Q32" s="82"/>
      <c r="R32" s="82"/>
      <c r="S32" s="82"/>
      <c r="T32" s="82"/>
      <c r="U32" s="82"/>
      <c r="V32" s="82"/>
      <c r="W32" s="83"/>
      <c r="X32" s="84"/>
      <c r="Y32" s="85"/>
      <c r="Z32" s="85"/>
      <c r="AA32" s="1" t="s">
        <v>11</v>
      </c>
      <c r="AB32" s="85"/>
      <c r="AC32" s="85"/>
      <c r="AD32" s="85"/>
      <c r="AE32" s="81" t="str">
        <f>G31</f>
        <v>1. Gruppe B</v>
      </c>
      <c r="AF32" s="82"/>
      <c r="AG32" s="82"/>
      <c r="AH32" s="83"/>
      <c r="AI32" s="12"/>
    </row>
    <row r="33" spans="1:53" ht="15" thickBot="1" x14ac:dyDescent="0.35">
      <c r="A33" s="4">
        <f>A32+1</f>
        <v>13</v>
      </c>
      <c r="B33" s="93" t="s">
        <v>33</v>
      </c>
      <c r="C33" s="93"/>
      <c r="D33" s="94" t="str">
        <f>IFERROR(D32+'Einführung &amp; Erklärung'!$E$11,"")</f>
        <v/>
      </c>
      <c r="E33" s="56"/>
      <c r="F33" s="57"/>
      <c r="G33" s="65" t="str">
        <f>IF(COUNT(X30:AD30)=0,"Verlierende Spiel "&amp;B30,IF(X30=0,P30,G30))</f>
        <v>Verlierende Spiel HF 1</v>
      </c>
      <c r="H33" s="66"/>
      <c r="I33" s="66"/>
      <c r="J33" s="66"/>
      <c r="K33" s="66"/>
      <c r="L33" s="66"/>
      <c r="M33" s="66"/>
      <c r="N33" s="66"/>
      <c r="O33" s="3" t="s">
        <v>10</v>
      </c>
      <c r="P33" s="66" t="str">
        <f>IF(COUNT(X31:AD31)=0,"Verlierende Spiel "&amp;B31,IF(X31=0,P31,G31))</f>
        <v>Verlierende Spiel HF 2</v>
      </c>
      <c r="Q33" s="66"/>
      <c r="R33" s="66"/>
      <c r="S33" s="66"/>
      <c r="T33" s="66"/>
      <c r="U33" s="66"/>
      <c r="V33" s="66"/>
      <c r="W33" s="67"/>
      <c r="X33" s="95"/>
      <c r="Y33" s="64"/>
      <c r="Z33" s="64"/>
      <c r="AA33" s="3" t="s">
        <v>11</v>
      </c>
      <c r="AB33" s="64"/>
      <c r="AC33" s="64"/>
      <c r="AD33" s="64"/>
      <c r="AE33" s="65" t="str">
        <f t="shared" ref="AE33" si="10">G32</f>
        <v>3. Gruppe A</v>
      </c>
      <c r="AF33" s="66"/>
      <c r="AG33" s="66"/>
      <c r="AH33" s="67"/>
      <c r="AI33" s="5"/>
    </row>
    <row r="34" spans="1:53" ht="15" thickBot="1" x14ac:dyDescent="0.35">
      <c r="A34" s="43">
        <f>A33+1</f>
        <v>14</v>
      </c>
      <c r="B34" s="136" t="s">
        <v>38</v>
      </c>
      <c r="C34" s="136"/>
      <c r="D34" s="137" t="str">
        <f>IFERROR(#REF!+'Einführung &amp; Erklärung'!$E$11,"")</f>
        <v/>
      </c>
      <c r="E34" s="138"/>
      <c r="F34" s="139"/>
      <c r="G34" s="140" t="str">
        <f>IF(COUNT(X30:AD30)=0,"Gewinnende Spiel "&amp;B30,IF(AB30=0,P30,G30))</f>
        <v>Gewinnende Spiel HF 1</v>
      </c>
      <c r="H34" s="141"/>
      <c r="I34" s="141"/>
      <c r="J34" s="141"/>
      <c r="K34" s="141"/>
      <c r="L34" s="141"/>
      <c r="M34" s="141"/>
      <c r="N34" s="141"/>
      <c r="O34" s="44" t="s">
        <v>10</v>
      </c>
      <c r="P34" s="141" t="str">
        <f>IF(COUNT(X31:AD31)=0,"Gewinnende Spiel "&amp;B31,IF(AB31=0,P31,G31))</f>
        <v>Gewinnende Spiel HF 2</v>
      </c>
      <c r="Q34" s="141"/>
      <c r="R34" s="141"/>
      <c r="S34" s="141"/>
      <c r="T34" s="141"/>
      <c r="U34" s="141"/>
      <c r="V34" s="141"/>
      <c r="W34" s="142"/>
      <c r="X34" s="143"/>
      <c r="Y34" s="144"/>
      <c r="Z34" s="144"/>
      <c r="AA34" s="44" t="s">
        <v>11</v>
      </c>
      <c r="AB34" s="144"/>
      <c r="AC34" s="144"/>
      <c r="AD34" s="144"/>
      <c r="AE34" s="140" t="s">
        <v>34</v>
      </c>
      <c r="AF34" s="141"/>
      <c r="AG34" s="141"/>
      <c r="AH34" s="142"/>
      <c r="AI34" s="45"/>
    </row>
    <row r="35" spans="1:53" ht="15" thickBot="1" x14ac:dyDescent="0.35">
      <c r="D35" s="36"/>
    </row>
    <row r="36" spans="1:53" ht="15" thickBot="1" x14ac:dyDescent="0.35">
      <c r="A36"/>
      <c r="B36"/>
      <c r="C36"/>
      <c r="D36" s="105" t="s">
        <v>28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7"/>
      <c r="O36"/>
      <c r="U36" s="105" t="s">
        <v>28</v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7"/>
      <c r="AZ36"/>
      <c r="BA36"/>
    </row>
    <row r="37" spans="1:53" x14ac:dyDescent="0.3">
      <c r="A37"/>
      <c r="B37"/>
      <c r="C37"/>
      <c r="D37" s="63" t="s">
        <v>26</v>
      </c>
      <c r="E37" s="58"/>
      <c r="F37" s="60" t="str">
        <f>IFERROR(VLOOKUP(4,A20:F23,2,0),"4. "&amp;A19)</f>
        <v>4. Gruppe A</v>
      </c>
      <c r="G37" s="61"/>
      <c r="H37" s="61"/>
      <c r="I37" s="61"/>
      <c r="J37" s="61"/>
      <c r="K37" s="61"/>
      <c r="L37" s="61"/>
      <c r="M37" s="61"/>
      <c r="N37" s="62"/>
      <c r="O37"/>
      <c r="U37" s="63" t="s">
        <v>4</v>
      </c>
      <c r="V37" s="58"/>
      <c r="W37" s="58" t="str">
        <f>IF(COUNT(X33:AD33)=0,"Verlierende Spiel "&amp;A33,IF(X33=0,P33,G33))</f>
        <v>Verlierende Spiel 13</v>
      </c>
      <c r="X37" s="58"/>
      <c r="Y37" s="58"/>
      <c r="Z37" s="58"/>
      <c r="AA37" s="58"/>
      <c r="AB37" s="58"/>
      <c r="AC37" s="58"/>
      <c r="AD37" s="58"/>
      <c r="AE37" s="59"/>
    </row>
    <row r="38" spans="1:53" x14ac:dyDescent="0.3">
      <c r="A38"/>
      <c r="B38"/>
      <c r="C38"/>
      <c r="D38" s="63" t="s">
        <v>27</v>
      </c>
      <c r="E38" s="58"/>
      <c r="F38" s="60" t="str">
        <f>IF(COUNT(X32:AD32)=0,"Verlierende Spiel "&amp;A32,IF(X32=0,P32,G32))</f>
        <v>Verlierende Spiel 12</v>
      </c>
      <c r="G38" s="61"/>
      <c r="H38" s="61"/>
      <c r="I38" s="61"/>
      <c r="J38" s="61"/>
      <c r="K38" s="61"/>
      <c r="L38" s="61"/>
      <c r="M38" s="61"/>
      <c r="N38" s="62"/>
      <c r="O38"/>
      <c r="U38" s="63" t="s">
        <v>3</v>
      </c>
      <c r="V38" s="58"/>
      <c r="W38" s="58" t="str">
        <f>IF(COUNT(X33:AD33)=0,"Gewinnende Spiel "&amp;A33,IF(AB33=0,P33,G33))</f>
        <v>Gewinnende Spiel 13</v>
      </c>
      <c r="X38" s="58"/>
      <c r="Y38" s="58"/>
      <c r="Z38" s="58"/>
      <c r="AA38" s="58"/>
      <c r="AB38" s="58"/>
      <c r="AC38" s="58"/>
      <c r="AD38" s="58"/>
      <c r="AE38" s="59"/>
    </row>
    <row r="39" spans="1:53" ht="15" thickBot="1" x14ac:dyDescent="0.35">
      <c r="A39"/>
      <c r="B39"/>
      <c r="C39"/>
      <c r="D39" s="55" t="s">
        <v>5</v>
      </c>
      <c r="E39" s="56"/>
      <c r="F39" s="113" t="str">
        <f>IF(COUNT(X32:AD32)=0,"Gewinnende Spiel "&amp;A32,IF(AB32=0,P32,G32))</f>
        <v>Gewinnende Spiel 12</v>
      </c>
      <c r="G39" s="66"/>
      <c r="H39" s="66"/>
      <c r="I39" s="66"/>
      <c r="J39" s="66"/>
      <c r="K39" s="66"/>
      <c r="L39" s="66"/>
      <c r="M39" s="66"/>
      <c r="N39" s="67"/>
      <c r="O39"/>
      <c r="U39" s="63" t="s">
        <v>2</v>
      </c>
      <c r="V39" s="58"/>
      <c r="W39" s="58" t="str">
        <f>IF(COUNT(X34:AD34)=0,"Verlierende Spiel "&amp;A34,IF(X34=0,P34,G34))</f>
        <v>Verlierende Spiel 14</v>
      </c>
      <c r="X39" s="58"/>
      <c r="Y39" s="58"/>
      <c r="Z39" s="58"/>
      <c r="AA39" s="58"/>
      <c r="AB39" s="58"/>
      <c r="AC39" s="58"/>
      <c r="AD39" s="58"/>
      <c r="AE39" s="59"/>
    </row>
    <row r="40" spans="1:53" ht="15" thickBot="1" x14ac:dyDescent="0.35">
      <c r="U40" s="55" t="s">
        <v>1</v>
      </c>
      <c r="V40" s="56"/>
      <c r="W40" s="56" t="str">
        <f>IF(COUNT(X34:AD34)=0,"Gewinnende Spiel "&amp;A34,IF(AB34=0,P34,G34))</f>
        <v>Gewinnende Spiel 14</v>
      </c>
      <c r="X40" s="56"/>
      <c r="Y40" s="56"/>
      <c r="Z40" s="56"/>
      <c r="AA40" s="56"/>
      <c r="AB40" s="56"/>
      <c r="AC40" s="56"/>
      <c r="AD40" s="56"/>
      <c r="AE40" s="57"/>
    </row>
    <row r="41" spans="1:53" x14ac:dyDescent="0.3"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</row>
  </sheetData>
  <sheetProtection algorithmName="SHA-512" hashValue="gQg38DUHjfEcsOFkSVynVs2dgWhWMgICs5K5NRlnlnxTXQTVacd0WZUjEwRH3fZMV9VZbqkOiJWKKG/Db9tQ4g==" saltValue="g7u1kcpJIQRJnJgtMEaSkQ==" spinCount="100000" sheet="1" objects="1" scenarios="1"/>
  <mergeCells count="187">
    <mergeCell ref="B34:C34"/>
    <mergeCell ref="D34:F34"/>
    <mergeCell ref="G34:N34"/>
    <mergeCell ref="P34:W34"/>
    <mergeCell ref="X34:Z34"/>
    <mergeCell ref="AB34:AD34"/>
    <mergeCell ref="AE34:AH34"/>
    <mergeCell ref="B23:F23"/>
    <mergeCell ref="G23:H23"/>
    <mergeCell ref="I23:J23"/>
    <mergeCell ref="K23:L23"/>
    <mergeCell ref="N23:O23"/>
    <mergeCell ref="P23:Q23"/>
    <mergeCell ref="D32:F32"/>
    <mergeCell ref="G32:N32"/>
    <mergeCell ref="P32:W32"/>
    <mergeCell ref="B33:C33"/>
    <mergeCell ref="D33:F33"/>
    <mergeCell ref="G33:N33"/>
    <mergeCell ref="P33:W33"/>
    <mergeCell ref="AC21:AD21"/>
    <mergeCell ref="AF21:AG21"/>
    <mergeCell ref="AH21:AI21"/>
    <mergeCell ref="B22:F22"/>
    <mergeCell ref="G22:H22"/>
    <mergeCell ref="I22:J22"/>
    <mergeCell ref="K22:L22"/>
    <mergeCell ref="N22:O22"/>
    <mergeCell ref="P22:Q22"/>
    <mergeCell ref="T22:X22"/>
    <mergeCell ref="Y22:Z22"/>
    <mergeCell ref="AA22:AB22"/>
    <mergeCell ref="AC22:AD22"/>
    <mergeCell ref="AF22:AG22"/>
    <mergeCell ref="AH22:AI22"/>
    <mergeCell ref="B21:F21"/>
    <mergeCell ref="G21:H21"/>
    <mergeCell ref="I21:J21"/>
    <mergeCell ref="K21:L21"/>
    <mergeCell ref="N21:O21"/>
    <mergeCell ref="P21:Q21"/>
    <mergeCell ref="T21:X21"/>
    <mergeCell ref="Y21:Z21"/>
    <mergeCell ref="AA21:AB21"/>
    <mergeCell ref="AC20:AD20"/>
    <mergeCell ref="AF20:AG20"/>
    <mergeCell ref="AH20:AI20"/>
    <mergeCell ref="A19:F19"/>
    <mergeCell ref="G19:H19"/>
    <mergeCell ref="I19:J19"/>
    <mergeCell ref="K19:O19"/>
    <mergeCell ref="P19:Q19"/>
    <mergeCell ref="S19:X19"/>
    <mergeCell ref="Y19:Z19"/>
    <mergeCell ref="AA19:AB19"/>
    <mergeCell ref="AC19:AG19"/>
    <mergeCell ref="B20:F20"/>
    <mergeCell ref="G20:H20"/>
    <mergeCell ref="I20:J20"/>
    <mergeCell ref="K20:L20"/>
    <mergeCell ref="N20:O20"/>
    <mergeCell ref="P20:Q20"/>
    <mergeCell ref="T20:X20"/>
    <mergeCell ref="Y20:Z20"/>
    <mergeCell ref="AA20:AB20"/>
    <mergeCell ref="D36:N36"/>
    <mergeCell ref="F38:N38"/>
    <mergeCell ref="F39:N39"/>
    <mergeCell ref="D37:E37"/>
    <mergeCell ref="A1:AI1"/>
    <mergeCell ref="D2:N2"/>
    <mergeCell ref="V2:AF2"/>
    <mergeCell ref="E3:N3"/>
    <mergeCell ref="W3:AF3"/>
    <mergeCell ref="E4:N4"/>
    <mergeCell ref="W4:AF4"/>
    <mergeCell ref="E5:N5"/>
    <mergeCell ref="W5:AF5"/>
    <mergeCell ref="B8:C8"/>
    <mergeCell ref="D8:F8"/>
    <mergeCell ref="G8:W8"/>
    <mergeCell ref="X8:AD8"/>
    <mergeCell ref="E6:N6"/>
    <mergeCell ref="AE8:AH8"/>
    <mergeCell ref="AH19:AI19"/>
    <mergeCell ref="B32:C32"/>
    <mergeCell ref="B30:C30"/>
    <mergeCell ref="D30:F30"/>
    <mergeCell ref="B31:C31"/>
    <mergeCell ref="U36:AE36"/>
    <mergeCell ref="A27:AI27"/>
    <mergeCell ref="X30:Z30"/>
    <mergeCell ref="AB30:AD30"/>
    <mergeCell ref="B29:C29"/>
    <mergeCell ref="D29:F29"/>
    <mergeCell ref="G29:W29"/>
    <mergeCell ref="X29:AD29"/>
    <mergeCell ref="G30:N30"/>
    <mergeCell ref="P30:W30"/>
    <mergeCell ref="AE29:AH29"/>
    <mergeCell ref="X31:Z31"/>
    <mergeCell ref="AB31:AD31"/>
    <mergeCell ref="AE30:AH30"/>
    <mergeCell ref="AE31:AH31"/>
    <mergeCell ref="AE32:AH32"/>
    <mergeCell ref="AE33:AH33"/>
    <mergeCell ref="X32:Z32"/>
    <mergeCell ref="AB32:AD32"/>
    <mergeCell ref="X33:Z33"/>
    <mergeCell ref="AB33:AD33"/>
    <mergeCell ref="D31:F31"/>
    <mergeCell ref="G31:N31"/>
    <mergeCell ref="P31:W31"/>
    <mergeCell ref="X16:Z16"/>
    <mergeCell ref="B9:C9"/>
    <mergeCell ref="D9:F9"/>
    <mergeCell ref="G9:N9"/>
    <mergeCell ref="P9:W9"/>
    <mergeCell ref="X9:Z9"/>
    <mergeCell ref="AB9:AD9"/>
    <mergeCell ref="AE9:AH9"/>
    <mergeCell ref="B10:C10"/>
    <mergeCell ref="D10:F10"/>
    <mergeCell ref="G10:N10"/>
    <mergeCell ref="P10:W10"/>
    <mergeCell ref="X10:Z10"/>
    <mergeCell ref="AB10:AD10"/>
    <mergeCell ref="AE10:AH10"/>
    <mergeCell ref="B11:C11"/>
    <mergeCell ref="D11:F11"/>
    <mergeCell ref="G11:N11"/>
    <mergeCell ref="P11:W11"/>
    <mergeCell ref="X11:Z11"/>
    <mergeCell ref="AB11:AD11"/>
    <mergeCell ref="AE11:AH11"/>
    <mergeCell ref="D12:F12"/>
    <mergeCell ref="AB16:AD16"/>
    <mergeCell ref="B12:C12"/>
    <mergeCell ref="G12:N12"/>
    <mergeCell ref="P12:W12"/>
    <mergeCell ref="X12:Z12"/>
    <mergeCell ref="AB12:AD12"/>
    <mergeCell ref="AE12:AH12"/>
    <mergeCell ref="B13:C13"/>
    <mergeCell ref="D13:F13"/>
    <mergeCell ref="G13:N13"/>
    <mergeCell ref="P13:W13"/>
    <mergeCell ref="X13:Z13"/>
    <mergeCell ref="AB13:AD13"/>
    <mergeCell ref="AE13:AH13"/>
    <mergeCell ref="AE15:AH15"/>
    <mergeCell ref="AE16:AH16"/>
    <mergeCell ref="AB17:AD17"/>
    <mergeCell ref="AE17:AH17"/>
    <mergeCell ref="B14:C14"/>
    <mergeCell ref="D14:F14"/>
    <mergeCell ref="G14:N14"/>
    <mergeCell ref="P14:W14"/>
    <mergeCell ref="X14:Z14"/>
    <mergeCell ref="AB14:AD14"/>
    <mergeCell ref="D15:F15"/>
    <mergeCell ref="B15:C15"/>
    <mergeCell ref="G15:N15"/>
    <mergeCell ref="P15:W15"/>
    <mergeCell ref="X15:Z15"/>
    <mergeCell ref="AB15:AD15"/>
    <mergeCell ref="B16:C16"/>
    <mergeCell ref="D16:F16"/>
    <mergeCell ref="G16:N16"/>
    <mergeCell ref="P16:W16"/>
    <mergeCell ref="B17:C17"/>
    <mergeCell ref="D17:F17"/>
    <mergeCell ref="G17:N17"/>
    <mergeCell ref="P17:W17"/>
    <mergeCell ref="X17:Z17"/>
    <mergeCell ref="AE14:AH14"/>
    <mergeCell ref="U40:V40"/>
    <mergeCell ref="W40:AE40"/>
    <mergeCell ref="W38:AE38"/>
    <mergeCell ref="W39:AE39"/>
    <mergeCell ref="F37:N37"/>
    <mergeCell ref="W37:AE37"/>
    <mergeCell ref="D38:E38"/>
    <mergeCell ref="D39:E39"/>
    <mergeCell ref="U37:V37"/>
    <mergeCell ref="U38:V38"/>
    <mergeCell ref="U39:V39"/>
  </mergeCells>
  <phoneticPr fontId="2" type="noConversion"/>
  <dataValidations xWindow="176" yWindow="579" count="1">
    <dataValidation type="whole" allowBlank="1" showInputMessage="1" showErrorMessage="1" errorTitle="Fehler" error="Bitte halten Sie sich an die Vorgaben! _x000a__x000a_möglicher Fehler: der Punkt_x000a_" promptTitle="Platzierung" prompt="Hier können Sie die Platzierung angeben._x000a__x000a_Wichtig! Ohne Punkt!" sqref="A20:A23 S20:S22" xr:uid="{565029DB-3F2D-4029-936E-18541C6C091C}">
      <formula1>1</formula1>
      <formula2>4</formula2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2023-05-10T10:16:49Z</cp:lastPrinted>
  <dcterms:created xsi:type="dcterms:W3CDTF">2022-07-15T14:05:06Z</dcterms:created>
  <dcterms:modified xsi:type="dcterms:W3CDTF">2023-05-10T10:16:50Z</dcterms:modified>
</cp:coreProperties>
</file>