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E:\Turnier\Dartturnier\2023\Website\"/>
    </mc:Choice>
  </mc:AlternateContent>
  <xr:revisionPtr revIDLastSave="0" documentId="13_ncr:1_{3AAB5075-62D6-4D93-A72C-EB3E47773250}" xr6:coauthVersionLast="47" xr6:coauthVersionMax="47" xr10:uidLastSave="{00000000-0000-0000-0000-000000000000}"/>
  <bookViews>
    <workbookView xWindow="-108" yWindow="-108" windowWidth="23256" windowHeight="12576" xr2:uid="{EAA1DC1E-C3A8-4AF5-9B69-0073EBE9ABAB}"/>
  </bookViews>
  <sheets>
    <sheet name="Einführung &amp; Erklärung" sheetId="2" r:id="rId1"/>
    <sheet name="Spielplan" sheetId="1" r:id="rId2"/>
  </sheets>
  <definedNames>
    <definedName name="_xlnm.Print_Area" localSheetId="1">Spielplan!$A$1:$AI$136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72" i="1" s="1"/>
  <c r="P126" i="1"/>
  <c r="P125" i="1"/>
  <c r="P124" i="1"/>
  <c r="G126" i="1"/>
  <c r="AE117" i="1" s="1"/>
  <c r="G125" i="1"/>
  <c r="AE126" i="1" s="1"/>
  <c r="G124" i="1"/>
  <c r="AE125" i="1" s="1"/>
  <c r="P123" i="1"/>
  <c r="P122" i="1"/>
  <c r="P121" i="1"/>
  <c r="G123" i="1"/>
  <c r="AE124" i="1" s="1"/>
  <c r="G122" i="1"/>
  <c r="AE123" i="1" s="1"/>
  <c r="G121" i="1"/>
  <c r="G118" i="1"/>
  <c r="AE119" i="1" s="1"/>
  <c r="P120" i="1"/>
  <c r="P119" i="1"/>
  <c r="P118" i="1"/>
  <c r="P117" i="1"/>
  <c r="G120" i="1"/>
  <c r="G119" i="1"/>
  <c r="AE120" i="1" s="1"/>
  <c r="G117" i="1"/>
  <c r="AE118" i="1" s="1"/>
  <c r="C61" i="1"/>
  <c r="AA69" i="1"/>
  <c r="G87" i="1" s="1"/>
  <c r="P95" i="1" s="1"/>
  <c r="AA68" i="1"/>
  <c r="T110" i="1" s="1"/>
  <c r="AA67" i="1"/>
  <c r="G79" i="1" s="1"/>
  <c r="P87" i="1" s="1"/>
  <c r="O69" i="1"/>
  <c r="G86" i="1" s="1"/>
  <c r="AE87" i="1" s="1"/>
  <c r="O67" i="1"/>
  <c r="G78" i="1" s="1"/>
  <c r="AE79" i="1" s="1"/>
  <c r="O68" i="1"/>
  <c r="B110" i="1" s="1"/>
  <c r="C69" i="1"/>
  <c r="T106" i="1" s="1"/>
  <c r="C68" i="1"/>
  <c r="C67" i="1"/>
  <c r="G77" i="1" s="1"/>
  <c r="AE78" i="1" s="1"/>
  <c r="AA63" i="1"/>
  <c r="B106" i="1" s="1"/>
  <c r="AA62" i="1"/>
  <c r="B105" i="1" s="1"/>
  <c r="AA61" i="1"/>
  <c r="B104" i="1" s="1"/>
  <c r="O64" i="1"/>
  <c r="T101" i="1" s="1"/>
  <c r="O63" i="1"/>
  <c r="T100" i="1" s="1"/>
  <c r="O62" i="1"/>
  <c r="T99" i="1" s="1"/>
  <c r="O61" i="1"/>
  <c r="G74" i="1" s="1"/>
  <c r="P82" i="1" s="1"/>
  <c r="P90" i="1" s="1"/>
  <c r="C64" i="1"/>
  <c r="B101" i="1" s="1"/>
  <c r="AQ95" i="1"/>
  <c r="AO95" i="1"/>
  <c r="AM95" i="1"/>
  <c r="AK95" i="1"/>
  <c r="AQ94" i="1"/>
  <c r="AO94" i="1"/>
  <c r="AM94" i="1"/>
  <c r="AK94" i="1"/>
  <c r="AQ93" i="1"/>
  <c r="AO93" i="1"/>
  <c r="AM93" i="1"/>
  <c r="AK93" i="1"/>
  <c r="AQ92" i="1"/>
  <c r="AO92" i="1"/>
  <c r="AM92" i="1"/>
  <c r="AK92" i="1"/>
  <c r="AQ91" i="1"/>
  <c r="AO91" i="1"/>
  <c r="AM91" i="1"/>
  <c r="AK91" i="1"/>
  <c r="AQ90" i="1"/>
  <c r="AO90" i="1"/>
  <c r="AM90" i="1"/>
  <c r="AK90" i="1"/>
  <c r="AQ89" i="1"/>
  <c r="AO89" i="1"/>
  <c r="AM89" i="1"/>
  <c r="AK89" i="1"/>
  <c r="AQ88" i="1"/>
  <c r="AO88" i="1"/>
  <c r="AM88" i="1"/>
  <c r="AK88" i="1"/>
  <c r="AQ87" i="1"/>
  <c r="AO87" i="1"/>
  <c r="AM87" i="1"/>
  <c r="AK87" i="1"/>
  <c r="AQ86" i="1"/>
  <c r="AO86" i="1"/>
  <c r="AM86" i="1"/>
  <c r="AK86" i="1"/>
  <c r="AQ85" i="1"/>
  <c r="AO85" i="1"/>
  <c r="AM85" i="1"/>
  <c r="AK85" i="1"/>
  <c r="AQ84" i="1"/>
  <c r="AO84" i="1"/>
  <c r="AM84" i="1"/>
  <c r="AK84" i="1"/>
  <c r="AQ83" i="1"/>
  <c r="AO83" i="1"/>
  <c r="AM83" i="1"/>
  <c r="AK83" i="1"/>
  <c r="AQ82" i="1"/>
  <c r="AO82" i="1"/>
  <c r="AM82" i="1"/>
  <c r="AK82" i="1"/>
  <c r="AQ81" i="1"/>
  <c r="AO81" i="1"/>
  <c r="AM81" i="1"/>
  <c r="AK81" i="1"/>
  <c r="AQ80" i="1"/>
  <c r="AO80" i="1"/>
  <c r="AM80" i="1"/>
  <c r="AK80" i="1"/>
  <c r="AQ79" i="1"/>
  <c r="AO79" i="1"/>
  <c r="AM79" i="1"/>
  <c r="AK79" i="1"/>
  <c r="AQ78" i="1"/>
  <c r="AO78" i="1"/>
  <c r="AM78" i="1"/>
  <c r="AK78" i="1"/>
  <c r="AQ77" i="1"/>
  <c r="AO77" i="1"/>
  <c r="AM77" i="1"/>
  <c r="AK77" i="1"/>
  <c r="AQ76" i="1"/>
  <c r="AO76" i="1"/>
  <c r="AM76" i="1"/>
  <c r="AK76" i="1"/>
  <c r="AQ75" i="1"/>
  <c r="AO75" i="1"/>
  <c r="AM75" i="1"/>
  <c r="AK75" i="1"/>
  <c r="AQ74" i="1"/>
  <c r="AO74" i="1"/>
  <c r="AM74" i="1"/>
  <c r="AK74" i="1"/>
  <c r="AQ73" i="1"/>
  <c r="AO73" i="1"/>
  <c r="AM73" i="1"/>
  <c r="AK73" i="1"/>
  <c r="AQ72" i="1"/>
  <c r="AO72" i="1"/>
  <c r="AM72" i="1"/>
  <c r="AK72" i="1"/>
  <c r="AO17" i="1"/>
  <c r="AQ17" i="1"/>
  <c r="AO18" i="1"/>
  <c r="AQ18" i="1"/>
  <c r="AO19" i="1"/>
  <c r="AQ19" i="1"/>
  <c r="AO20" i="1"/>
  <c r="AQ20" i="1"/>
  <c r="AO21" i="1"/>
  <c r="AQ21" i="1"/>
  <c r="AO22" i="1"/>
  <c r="AQ22" i="1"/>
  <c r="AO23" i="1"/>
  <c r="AQ23" i="1"/>
  <c r="AO24" i="1"/>
  <c r="AQ24" i="1"/>
  <c r="AO25" i="1"/>
  <c r="AQ25" i="1"/>
  <c r="AO26" i="1"/>
  <c r="AQ26" i="1"/>
  <c r="AO27" i="1"/>
  <c r="AQ27" i="1"/>
  <c r="AO28" i="1"/>
  <c r="AQ28" i="1"/>
  <c r="AO29" i="1"/>
  <c r="AQ29" i="1"/>
  <c r="AO30" i="1"/>
  <c r="AQ30" i="1"/>
  <c r="AO31" i="1"/>
  <c r="AQ31" i="1"/>
  <c r="AO32" i="1"/>
  <c r="AQ32" i="1"/>
  <c r="AO33" i="1"/>
  <c r="AQ33" i="1"/>
  <c r="AO34" i="1"/>
  <c r="AQ34" i="1"/>
  <c r="AO35" i="1"/>
  <c r="AQ35" i="1"/>
  <c r="AO36" i="1"/>
  <c r="AQ36" i="1"/>
  <c r="AO37" i="1"/>
  <c r="AQ37" i="1"/>
  <c r="AO38" i="1"/>
  <c r="AQ38" i="1"/>
  <c r="AO39" i="1"/>
  <c r="AQ39" i="1"/>
  <c r="AQ16" i="1"/>
  <c r="AO16" i="1"/>
  <c r="AK17" i="1"/>
  <c r="AM17" i="1" s="1"/>
  <c r="AK18" i="1"/>
  <c r="AM18" i="1"/>
  <c r="AK19" i="1"/>
  <c r="AM19" i="1"/>
  <c r="AK20" i="1"/>
  <c r="AM20" i="1"/>
  <c r="AK21" i="1"/>
  <c r="AM21" i="1"/>
  <c r="AK22" i="1"/>
  <c r="AM22" i="1"/>
  <c r="AK23" i="1"/>
  <c r="AM23" i="1"/>
  <c r="AK24" i="1"/>
  <c r="AM24" i="1" s="1"/>
  <c r="AK25" i="1"/>
  <c r="AM25" i="1" s="1"/>
  <c r="AK26" i="1"/>
  <c r="AM26" i="1"/>
  <c r="AK27" i="1"/>
  <c r="AM27" i="1"/>
  <c r="AK28" i="1"/>
  <c r="AM28" i="1"/>
  <c r="AK29" i="1"/>
  <c r="AM29" i="1"/>
  <c r="AK30" i="1"/>
  <c r="AM30" i="1"/>
  <c r="AK31" i="1"/>
  <c r="AM31" i="1"/>
  <c r="AK32" i="1"/>
  <c r="AM32" i="1" s="1"/>
  <c r="AK33" i="1"/>
  <c r="AM33" i="1"/>
  <c r="AK34" i="1"/>
  <c r="AM34" i="1"/>
  <c r="AK35" i="1"/>
  <c r="AM35" i="1"/>
  <c r="AK36" i="1"/>
  <c r="AM36" i="1"/>
  <c r="AK37" i="1"/>
  <c r="AM37" i="1"/>
  <c r="AK38" i="1"/>
  <c r="AM38" i="1"/>
  <c r="AK39" i="1"/>
  <c r="AM39" i="1"/>
  <c r="AK16" i="1"/>
  <c r="B75" i="1"/>
  <c r="B83" i="1" s="1"/>
  <c r="B91" i="1" s="1"/>
  <c r="B87" i="1"/>
  <c r="B95" i="1" s="1"/>
  <c r="B86" i="1"/>
  <c r="B94" i="1" s="1"/>
  <c r="B85" i="1"/>
  <c r="B93" i="1" s="1"/>
  <c r="P77" i="1"/>
  <c r="G93" i="1" s="1"/>
  <c r="AE94" i="1" s="1"/>
  <c r="B84" i="1"/>
  <c r="B92" i="1" s="1"/>
  <c r="B82" i="1"/>
  <c r="B90" i="1" s="1"/>
  <c r="B73" i="1"/>
  <c r="B81" i="1" s="1"/>
  <c r="B89" i="1" s="1"/>
  <c r="T45" i="1"/>
  <c r="P19" i="1"/>
  <c r="G26" i="1" s="1"/>
  <c r="G19" i="1"/>
  <c r="AE20" i="1" s="1"/>
  <c r="B19" i="1"/>
  <c r="B27" i="1" s="1"/>
  <c r="B35" i="1" s="1"/>
  <c r="A17" i="1"/>
  <c r="A18" i="1" s="1"/>
  <c r="A19" i="1" s="1"/>
  <c r="A20" i="1" s="1"/>
  <c r="G17" i="1"/>
  <c r="P25" i="1" s="1"/>
  <c r="G32" i="1" s="1"/>
  <c r="P17" i="1"/>
  <c r="G24" i="1" s="1"/>
  <c r="AE25" i="1" s="1"/>
  <c r="B45" i="1"/>
  <c r="B111" i="1"/>
  <c r="T109" i="1"/>
  <c r="S108" i="1"/>
  <c r="A108" i="1"/>
  <c r="T105" i="1"/>
  <c r="S103" i="1"/>
  <c r="I103" i="1"/>
  <c r="I108" i="1" s="1"/>
  <c r="AA108" i="1" s="1"/>
  <c r="A103" i="1"/>
  <c r="AC97" i="1"/>
  <c r="K103" i="1" s="1"/>
  <c r="AA97" i="1"/>
  <c r="S97" i="1"/>
  <c r="A97" i="1"/>
  <c r="T54" i="1"/>
  <c r="T55" i="1"/>
  <c r="B54" i="1"/>
  <c r="B55" i="1"/>
  <c r="T49" i="1"/>
  <c r="T50" i="1"/>
  <c r="B49" i="1"/>
  <c r="B50" i="1"/>
  <c r="T43" i="1"/>
  <c r="T44" i="1"/>
  <c r="B43" i="1"/>
  <c r="B44" i="1"/>
  <c r="T53" i="1"/>
  <c r="B53" i="1"/>
  <c r="T48" i="1"/>
  <c r="B48" i="1"/>
  <c r="T42" i="1"/>
  <c r="B42" i="1"/>
  <c r="S52" i="1"/>
  <c r="A52" i="1"/>
  <c r="S47" i="1"/>
  <c r="G31" i="1"/>
  <c r="P39" i="1" s="1"/>
  <c r="G30" i="1"/>
  <c r="AE31" i="1" s="1"/>
  <c r="G29" i="1"/>
  <c r="AE30" i="1" s="1"/>
  <c r="G28" i="1"/>
  <c r="P36" i="1" s="1"/>
  <c r="B31" i="1"/>
  <c r="B39" i="1" s="1"/>
  <c r="B30" i="1"/>
  <c r="B38" i="1" s="1"/>
  <c r="B29" i="1"/>
  <c r="B37" i="1" s="1"/>
  <c r="P23" i="1"/>
  <c r="G39" i="1" s="1"/>
  <c r="AE16" i="1" s="1"/>
  <c r="G23" i="1"/>
  <c r="AE24" i="1" s="1"/>
  <c r="P22" i="1"/>
  <c r="G38" i="1" s="1"/>
  <c r="AE39" i="1" s="1"/>
  <c r="G22" i="1"/>
  <c r="P30" i="1" s="1"/>
  <c r="P21" i="1"/>
  <c r="G37" i="1" s="1"/>
  <c r="AE38" i="1" s="1"/>
  <c r="G21" i="1"/>
  <c r="P29" i="1" s="1"/>
  <c r="I47" i="1"/>
  <c r="AA47" i="1" s="1"/>
  <c r="AA41" i="1"/>
  <c r="T98" i="1" l="1"/>
  <c r="G76" i="1"/>
  <c r="P84" i="1" s="1"/>
  <c r="G85" i="1"/>
  <c r="AE86" i="1" s="1"/>
  <c r="P76" i="1"/>
  <c r="G92" i="1" s="1"/>
  <c r="AE93" i="1" s="1"/>
  <c r="P74" i="1"/>
  <c r="G83" i="1" s="1"/>
  <c r="G91" i="1" s="1"/>
  <c r="AE92" i="1" s="1"/>
  <c r="T111" i="1"/>
  <c r="G84" i="1"/>
  <c r="P92" i="1" s="1"/>
  <c r="P78" i="1"/>
  <c r="G94" i="1" s="1"/>
  <c r="AE95" i="1" s="1"/>
  <c r="P73" i="1"/>
  <c r="G80" i="1" s="1"/>
  <c r="AE81" i="1" s="1"/>
  <c r="G75" i="1"/>
  <c r="AE76" i="1" s="1"/>
  <c r="T104" i="1"/>
  <c r="P75" i="1"/>
  <c r="G82" i="1" s="1"/>
  <c r="AE83" i="1" s="1"/>
  <c r="B109" i="1"/>
  <c r="P79" i="1"/>
  <c r="G95" i="1" s="1"/>
  <c r="AE72" i="1" s="1"/>
  <c r="D73" i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AM16" i="1"/>
  <c r="P27" i="1"/>
  <c r="G34" i="1" s="1"/>
  <c r="AE35" i="1" s="1"/>
  <c r="AE75" i="1"/>
  <c r="P93" i="1"/>
  <c r="P85" i="1"/>
  <c r="AE80" i="1"/>
  <c r="AE88" i="1"/>
  <c r="B80" i="1"/>
  <c r="B88" i="1" s="1"/>
  <c r="P94" i="1"/>
  <c r="P86" i="1"/>
  <c r="AE77" i="1"/>
  <c r="AE27" i="1"/>
  <c r="P35" i="1"/>
  <c r="AE18" i="1"/>
  <c r="P33" i="1"/>
  <c r="AA103" i="1"/>
  <c r="AE122" i="1" s="1"/>
  <c r="AE121" i="1"/>
  <c r="K108" i="1"/>
  <c r="AC108" i="1" s="1"/>
  <c r="AC103" i="1"/>
  <c r="I52" i="1"/>
  <c r="AA52" i="1" s="1"/>
  <c r="AE32" i="1"/>
  <c r="AE29" i="1"/>
  <c r="P37" i="1"/>
  <c r="P38" i="1"/>
  <c r="P31" i="1"/>
  <c r="AC41" i="1"/>
  <c r="K47" i="1" s="1"/>
  <c r="AE23" i="1"/>
  <c r="AE22" i="1"/>
  <c r="P20" i="1"/>
  <c r="G36" i="1" s="1"/>
  <c r="AE37" i="1" s="1"/>
  <c r="G20" i="1"/>
  <c r="P18" i="1"/>
  <c r="G27" i="1" s="1"/>
  <c r="G35" i="1" s="1"/>
  <c r="AE36" i="1" s="1"/>
  <c r="G18" i="1"/>
  <c r="AE19" i="1" s="1"/>
  <c r="P16" i="1"/>
  <c r="G16" i="1"/>
  <c r="B20" i="1"/>
  <c r="B28" i="1" s="1"/>
  <c r="B36" i="1" s="1"/>
  <c r="B18" i="1"/>
  <c r="B26" i="1" s="1"/>
  <c r="B34" i="1" s="1"/>
  <c r="B16" i="1"/>
  <c r="A47" i="1"/>
  <c r="S41" i="1"/>
  <c r="A41" i="1"/>
  <c r="A21" i="1"/>
  <c r="A22" i="1" s="1"/>
  <c r="A23" i="1" s="1"/>
  <c r="AE84" i="1" l="1"/>
  <c r="P83" i="1"/>
  <c r="G90" i="1" s="1"/>
  <c r="AE91" i="1" s="1"/>
  <c r="P91" i="1"/>
  <c r="AE85" i="1"/>
  <c r="P89" i="1"/>
  <c r="AE17" i="1"/>
  <c r="D117" i="1"/>
  <c r="D118" i="1" s="1"/>
  <c r="D119" i="1" s="1"/>
  <c r="D120" i="1" s="1"/>
  <c r="D121" i="1" s="1"/>
  <c r="D122" i="1" s="1"/>
  <c r="D123" i="1" s="1"/>
  <c r="D124" i="1" s="1"/>
  <c r="D125" i="1" s="1"/>
  <c r="D126" i="1" s="1"/>
  <c r="C63" i="1"/>
  <c r="B100" i="1" s="1"/>
  <c r="C62" i="1"/>
  <c r="P72" i="1" s="1"/>
  <c r="G81" i="1" s="1"/>
  <c r="AE82" i="1" s="1"/>
  <c r="B98" i="1"/>
  <c r="AE28" i="1"/>
  <c r="B24" i="1"/>
  <c r="B32" i="1" s="1"/>
  <c r="B17" i="1"/>
  <c r="B25" i="1" s="1"/>
  <c r="B33" i="1" s="1"/>
  <c r="AE33" i="1"/>
  <c r="G25" i="1"/>
  <c r="AC47" i="1"/>
  <c r="K52" i="1"/>
  <c r="AC52" i="1" s="1"/>
  <c r="AE21" i="1"/>
  <c r="P28" i="1"/>
  <c r="P24" i="1"/>
  <c r="P32" i="1" s="1"/>
  <c r="P26" i="1"/>
  <c r="P34" i="1" s="1"/>
  <c r="A24" i="1"/>
  <c r="A25" i="1" s="1"/>
  <c r="A26" i="1" s="1"/>
  <c r="A27" i="1" s="1"/>
  <c r="A28" i="1" s="1"/>
  <c r="G73" i="1" l="1"/>
  <c r="P81" i="1" s="1"/>
  <c r="G88" i="1" s="1"/>
  <c r="AE89" i="1" s="1"/>
  <c r="G89" i="1"/>
  <c r="AE90" i="1" s="1"/>
  <c r="B99" i="1"/>
  <c r="G72" i="1"/>
  <c r="AE26" i="1"/>
  <c r="G33" i="1"/>
  <c r="K45" i="1" s="1"/>
  <c r="A29" i="1"/>
  <c r="A30" i="1" s="1"/>
  <c r="A31" i="1" s="1"/>
  <c r="A32" i="1" s="1"/>
  <c r="A33" i="1" s="1"/>
  <c r="A34" i="1" s="1"/>
  <c r="A35" i="1" s="1"/>
  <c r="A36" i="1" s="1"/>
  <c r="AE74" i="1" l="1"/>
  <c r="AF42" i="1"/>
  <c r="G44" i="1"/>
  <c r="K55" i="1"/>
  <c r="G50" i="1"/>
  <c r="I55" i="1"/>
  <c r="Y49" i="1"/>
  <c r="K43" i="1"/>
  <c r="N48" i="1"/>
  <c r="I44" i="1"/>
  <c r="K53" i="1"/>
  <c r="G48" i="1"/>
  <c r="AC42" i="1"/>
  <c r="Y54" i="1"/>
  <c r="I53" i="1"/>
  <c r="N45" i="1"/>
  <c r="P45" i="1" s="1"/>
  <c r="AF48" i="1"/>
  <c r="AF54" i="1"/>
  <c r="AC55" i="1"/>
  <c r="AF50" i="1"/>
  <c r="G42" i="1"/>
  <c r="AC44" i="1"/>
  <c r="I49" i="1"/>
  <c r="I42" i="1"/>
  <c r="G49" i="1"/>
  <c r="AA54" i="1"/>
  <c r="N44" i="1"/>
  <c r="N54" i="1"/>
  <c r="Y48" i="1"/>
  <c r="Y44" i="1"/>
  <c r="N49" i="1"/>
  <c r="AA43" i="1"/>
  <c r="AF43" i="1"/>
  <c r="AC48" i="1"/>
  <c r="AA49" i="1"/>
  <c r="G43" i="1"/>
  <c r="AA55" i="1"/>
  <c r="I48" i="1"/>
  <c r="AF49" i="1"/>
  <c r="I45" i="1"/>
  <c r="N42" i="1"/>
  <c r="AA44" i="1"/>
  <c r="AC45" i="1"/>
  <c r="AA45" i="1"/>
  <c r="AA53" i="1"/>
  <c r="AE34" i="1"/>
  <c r="Y43" i="1"/>
  <c r="N43" i="1"/>
  <c r="K42" i="1"/>
  <c r="P42" i="1" s="1"/>
  <c r="AC53" i="1"/>
  <c r="I43" i="1"/>
  <c r="AF44" i="1"/>
  <c r="G54" i="1"/>
  <c r="AC49" i="1"/>
  <c r="N53" i="1"/>
  <c r="P53" i="1" s="1"/>
  <c r="Y42" i="1"/>
  <c r="G45" i="1"/>
  <c r="K49" i="1"/>
  <c r="K50" i="1"/>
  <c r="K48" i="1"/>
  <c r="AF55" i="1"/>
  <c r="N50" i="1"/>
  <c r="AA50" i="1"/>
  <c r="Y45" i="1"/>
  <c r="AF53" i="1"/>
  <c r="G55" i="1"/>
  <c r="AF45" i="1"/>
  <c r="AA42" i="1"/>
  <c r="Y50" i="1"/>
  <c r="AC54" i="1"/>
  <c r="AH54" i="1" s="1"/>
  <c r="AA48" i="1"/>
  <c r="AC43" i="1"/>
  <c r="I54" i="1"/>
  <c r="I50" i="1"/>
  <c r="AC50" i="1"/>
  <c r="Y53" i="1"/>
  <c r="N55" i="1"/>
  <c r="Y55" i="1"/>
  <c r="K54" i="1"/>
  <c r="G53" i="1"/>
  <c r="K44" i="1"/>
  <c r="AE73" i="1"/>
  <c r="P80" i="1"/>
  <c r="A37" i="1"/>
  <c r="A38" i="1" s="1"/>
  <c r="A39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P43" i="1" l="1"/>
  <c r="AH42" i="1"/>
  <c r="P54" i="1"/>
  <c r="P49" i="1"/>
  <c r="AH49" i="1"/>
  <c r="AH50" i="1"/>
  <c r="P44" i="1"/>
  <c r="P55" i="1"/>
  <c r="P48" i="1"/>
  <c r="AH48" i="1"/>
  <c r="AH43" i="1"/>
  <c r="P50" i="1"/>
  <c r="AH55" i="1"/>
  <c r="AH53" i="1"/>
  <c r="AH45" i="1"/>
  <c r="AH44" i="1"/>
  <c r="P88" i="1"/>
  <c r="I106" i="1" s="1"/>
  <c r="A95" i="1"/>
  <c r="A118" i="1" s="1"/>
  <c r="A117" i="1"/>
  <c r="I101" i="1" l="1"/>
  <c r="AA111" i="1"/>
  <c r="I104" i="1"/>
  <c r="AA99" i="1"/>
  <c r="I105" i="1"/>
  <c r="C129" i="1"/>
  <c r="C130" i="1"/>
  <c r="C132" i="1"/>
  <c r="C131" i="1"/>
  <c r="AA106" i="1"/>
  <c r="I110" i="1"/>
  <c r="AA104" i="1"/>
  <c r="AA105" i="1"/>
  <c r="I99" i="1"/>
  <c r="I109" i="1"/>
  <c r="AA98" i="1"/>
  <c r="AA109" i="1"/>
  <c r="AA110" i="1"/>
  <c r="I100" i="1"/>
  <c r="I111" i="1"/>
  <c r="AA101" i="1"/>
  <c r="Y104" i="1"/>
  <c r="G104" i="1"/>
  <c r="AC100" i="1"/>
  <c r="AF98" i="1"/>
  <c r="AC109" i="1"/>
  <c r="N110" i="1"/>
  <c r="G109" i="1"/>
  <c r="AF109" i="1"/>
  <c r="Y106" i="1"/>
  <c r="G98" i="1"/>
  <c r="G101" i="1"/>
  <c r="AF111" i="1"/>
  <c r="Y110" i="1"/>
  <c r="AC105" i="1"/>
  <c r="Y100" i="1"/>
  <c r="AF99" i="1"/>
  <c r="N100" i="1"/>
  <c r="G99" i="1"/>
  <c r="G110" i="1"/>
  <c r="Y105" i="1"/>
  <c r="K106" i="1"/>
  <c r="N104" i="1"/>
  <c r="Y101" i="1"/>
  <c r="AF101" i="1"/>
  <c r="Y111" i="1"/>
  <c r="G111" i="1"/>
  <c r="K109" i="1"/>
  <c r="AF105" i="1"/>
  <c r="N99" i="1"/>
  <c r="AC104" i="1"/>
  <c r="AC101" i="1"/>
  <c r="I98" i="1"/>
  <c r="AF110" i="1"/>
  <c r="Y109" i="1"/>
  <c r="K110" i="1"/>
  <c r="N105" i="1"/>
  <c r="AF100" i="1"/>
  <c r="Y99" i="1"/>
  <c r="K101" i="1"/>
  <c r="N109" i="1"/>
  <c r="N111" i="1"/>
  <c r="AF106" i="1"/>
  <c r="N106" i="1"/>
  <c r="G105" i="1"/>
  <c r="K105" i="1"/>
  <c r="K111" i="1"/>
  <c r="AC106" i="1"/>
  <c r="AF104" i="1"/>
  <c r="G106" i="1"/>
  <c r="AC98" i="1"/>
  <c r="K99" i="1"/>
  <c r="AC111" i="1"/>
  <c r="N98" i="1"/>
  <c r="Y98" i="1"/>
  <c r="K98" i="1"/>
  <c r="K104" i="1"/>
  <c r="AC99" i="1"/>
  <c r="N101" i="1"/>
  <c r="G100" i="1"/>
  <c r="AC110" i="1"/>
  <c r="K100" i="1"/>
  <c r="P100" i="1" s="1"/>
  <c r="AA100" i="1"/>
  <c r="A119" i="1"/>
  <c r="C133" i="1" l="1"/>
  <c r="C134" i="1"/>
  <c r="AH111" i="1"/>
  <c r="P110" i="1"/>
  <c r="P104" i="1"/>
  <c r="AH110" i="1"/>
  <c r="P99" i="1"/>
  <c r="AH106" i="1"/>
  <c r="AH98" i="1"/>
  <c r="AH99" i="1"/>
  <c r="P98" i="1"/>
  <c r="P101" i="1"/>
  <c r="AH101" i="1"/>
  <c r="P109" i="1"/>
  <c r="AH100" i="1"/>
  <c r="P111" i="1"/>
  <c r="AH104" i="1"/>
  <c r="AH105" i="1"/>
  <c r="P105" i="1"/>
  <c r="P106" i="1"/>
  <c r="AH109" i="1"/>
  <c r="A120" i="1"/>
  <c r="C135" i="1" l="1"/>
  <c r="C136" i="1"/>
  <c r="A121" i="1"/>
  <c r="O130" i="1" l="1"/>
  <c r="O129" i="1"/>
  <c r="A122" i="1"/>
  <c r="O132" i="1" l="1"/>
  <c r="O131" i="1"/>
  <c r="A123" i="1"/>
  <c r="A124" i="1" s="1"/>
  <c r="AA129" i="1" l="1"/>
  <c r="AA130" i="1"/>
  <c r="O133" i="1"/>
  <c r="O134" i="1"/>
  <c r="A125" i="1"/>
  <c r="AA132" i="1" l="1"/>
  <c r="AA131" i="1"/>
  <c r="A126" i="1"/>
  <c r="AA134" i="1" l="1"/>
  <c r="AA133" i="1"/>
</calcChain>
</file>

<file path=xl/sharedStrings.xml><?xml version="1.0" encoding="utf-8"?>
<sst xmlns="http://schemas.openxmlformats.org/spreadsheetml/2006/main" count="330" uniqueCount="95">
  <si>
    <t>Gruppe A</t>
  </si>
  <si>
    <t>1.</t>
  </si>
  <si>
    <t>2.</t>
  </si>
  <si>
    <t>3.</t>
  </si>
  <si>
    <t>4.</t>
  </si>
  <si>
    <t>5.</t>
  </si>
  <si>
    <t>Nr</t>
  </si>
  <si>
    <t>Grp</t>
  </si>
  <si>
    <t>Beginn</t>
  </si>
  <si>
    <t>Spielpaarung</t>
  </si>
  <si>
    <t>-</t>
  </si>
  <si>
    <t>:</t>
  </si>
  <si>
    <t>Ergebnis</t>
  </si>
  <si>
    <t>A1</t>
  </si>
  <si>
    <t>A2</t>
  </si>
  <si>
    <t>A3</t>
  </si>
  <si>
    <t>A4</t>
  </si>
  <si>
    <t>Spiele</t>
  </si>
  <si>
    <t>Diff</t>
  </si>
  <si>
    <t>Gruppe B</t>
  </si>
  <si>
    <t>B1</t>
  </si>
  <si>
    <t>B2</t>
  </si>
  <si>
    <t>B3</t>
  </si>
  <si>
    <t>Gruppe C</t>
  </si>
  <si>
    <t>C1</t>
  </si>
  <si>
    <t>C2</t>
  </si>
  <si>
    <t>C3</t>
  </si>
  <si>
    <t>Gruppe D</t>
  </si>
  <si>
    <t>D1</t>
  </si>
  <si>
    <t>D2</t>
  </si>
  <si>
    <t>D3</t>
  </si>
  <si>
    <t>Spielleiter</t>
  </si>
  <si>
    <t>Treffer</t>
  </si>
  <si>
    <t>Siege</t>
  </si>
  <si>
    <t>Gruppe E</t>
  </si>
  <si>
    <t>Gruppe F</t>
  </si>
  <si>
    <t>E1</t>
  </si>
  <si>
    <t>E2</t>
  </si>
  <si>
    <t>E3</t>
  </si>
  <si>
    <t>F1</t>
  </si>
  <si>
    <t>F2</t>
  </si>
  <si>
    <t>F3</t>
  </si>
  <si>
    <t>D</t>
  </si>
  <si>
    <t>E</t>
  </si>
  <si>
    <t>F</t>
  </si>
  <si>
    <t>Gruppe G</t>
  </si>
  <si>
    <t>Gruppe H</t>
  </si>
  <si>
    <t>Gruppe I</t>
  </si>
  <si>
    <t>Gruppe J</t>
  </si>
  <si>
    <t>Gruppe K</t>
  </si>
  <si>
    <t>Gruppe L</t>
  </si>
  <si>
    <t>Vorrunde</t>
  </si>
  <si>
    <t>Zwischenrunde</t>
  </si>
  <si>
    <t>Endrunde</t>
  </si>
  <si>
    <t>Spiel um Platz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</si>
  <si>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</si>
  <si>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</si>
  <si>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</si>
  <si>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</si>
  <si>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</si>
  <si>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</si>
  <si>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</si>
  <si>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</si>
  <si>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</si>
  <si>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</si>
  <si>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</si>
  <si>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</si>
  <si>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</si>
  <si>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</si>
  <si>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Platzierungen</t>
  </si>
  <si>
    <t>G</t>
  </si>
  <si>
    <t>H</t>
  </si>
  <si>
    <t>I</t>
  </si>
  <si>
    <t>J</t>
  </si>
  <si>
    <t>K</t>
  </si>
  <si>
    <t>L</t>
  </si>
  <si>
    <t>B4</t>
  </si>
  <si>
    <t>20.</t>
  </si>
  <si>
    <t>PH</t>
  </si>
  <si>
    <t>PG</t>
  </si>
  <si>
    <t>CH</t>
  </si>
  <si>
    <t>CG</t>
  </si>
  <si>
    <t>Zeitrechnung</t>
  </si>
  <si>
    <t>Startzeit</t>
  </si>
  <si>
    <t>Spieldauer</t>
  </si>
  <si>
    <t>Einführung &amp; Erklärung</t>
  </si>
  <si>
    <t>Einstellung</t>
  </si>
  <si>
    <t xml:space="preserve">Die Datei kann nur im Rahmen bearbeitet werden. </t>
  </si>
  <si>
    <t>Die Platzierung muss manuel angegeben werden.</t>
  </si>
  <si>
    <t xml:space="preserve"> Hierfür muss die Platzierung vorm Namen eingetragen werden.</t>
  </si>
  <si>
    <t xml:space="preserve"> Wichtig! Ohne Punkt erfolgt die Eingabe</t>
  </si>
  <si>
    <t>Kennwort zum Aufheben des Blattschutzes</t>
  </si>
  <si>
    <t>für Einführung &amp; Erklärung:</t>
  </si>
  <si>
    <t>für Spielplan:</t>
  </si>
  <si>
    <t>VielSpass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</si>
</sst>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0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26" xfId="0" applyBorder="1" applyAlignment="1">
      <alignment horizontal="center"/>
    </xf>
    <xf numFmtId="2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3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hidden="1"/>
    </xf>
    <xf numFmtId="21" fontId="4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0" fontId="5" fillId="5" borderId="53" xfId="0" applyFont="1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0" xfId="0" applyFill="1"/>
    <xf numFmtId="0" fontId="0" fillId="5" borderId="57" xfId="0" applyFill="1" applyBorder="1"/>
    <xf numFmtId="0" fontId="0" fillId="5" borderId="58" xfId="0" applyFill="1" applyBorder="1"/>
    <xf numFmtId="0" fontId="0" fillId="5" borderId="50" xfId="0" applyFill="1" applyBorder="1"/>
    <xf numFmtId="0" fontId="0" fillId="5" borderId="59" xfId="0" applyFill="1" applyBorder="1"/>
    <xf numFmtId="0" fontId="0" fillId="5" borderId="5" xfId="0" applyFill="1" applyBorder="1"/>
    <xf numFmtId="0" fontId="0" fillId="5" borderId="8" xfId="0" applyFill="1" applyBorder="1"/>
    <xf numFmtId="0" fontId="0" fillId="4" borderId="0" xfId="0" applyFill="1" applyAlignment="1">
      <alignment horizontal="center"/>
    </xf>
    <xf numFmtId="0" fontId="0" fillId="4" borderId="0" xfId="0" applyFill="1" applyAlignment="1" applyProtection="1">
      <alignment horizontal="center"/>
      <protection hidden="1"/>
    </xf>
    <xf numFmtId="20" fontId="0" fillId="3" borderId="7" xfId="0" applyNumberFormat="1" applyFill="1" applyBorder="1" applyProtection="1">
      <protection locked="0"/>
    </xf>
    <xf numFmtId="20" fontId="0" fillId="3" borderId="10" xfId="0" applyNumberFormat="1" applyFill="1" applyBorder="1" applyProtection="1">
      <protection locked="0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5" borderId="56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30" xfId="0" applyBorder="1" applyAlignment="1">
      <alignment horizontal="center"/>
    </xf>
    <xf numFmtId="20" fontId="0" fillId="0" borderId="26" xfId="0" applyNumberFormat="1" applyBorder="1" applyAlignment="1">
      <alignment horizontal="center"/>
    </xf>
    <xf numFmtId="20" fontId="0" fillId="0" borderId="27" xfId="0" applyNumberFormat="1" applyBorder="1" applyAlignment="1">
      <alignment horizontal="center"/>
    </xf>
    <xf numFmtId="20" fontId="0" fillId="0" borderId="28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20" fontId="0" fillId="0" borderId="23" xfId="0" applyNumberFormat="1" applyBorder="1" applyAlignment="1">
      <alignment horizontal="center"/>
    </xf>
    <xf numFmtId="20" fontId="0" fillId="0" borderId="24" xfId="0" applyNumberFormat="1" applyBorder="1" applyAlignment="1">
      <alignment horizontal="center"/>
    </xf>
    <xf numFmtId="20" fontId="0" fillId="0" borderId="25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4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0" fillId="0" borderId="44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0" borderId="51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43" xfId="0" applyBorder="1" applyAlignment="1">
      <alignment horizontal="center"/>
    </xf>
    <xf numFmtId="20" fontId="0" fillId="0" borderId="41" xfId="0" applyNumberFormat="1" applyBorder="1" applyAlignment="1">
      <alignment horizontal="center"/>
    </xf>
    <xf numFmtId="20" fontId="0" fillId="0" borderId="22" xfId="0" applyNumberFormat="1" applyBorder="1" applyAlignment="1">
      <alignment horizontal="center"/>
    </xf>
    <xf numFmtId="20" fontId="0" fillId="0" borderId="42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20" fontId="0" fillId="0" borderId="44" xfId="0" applyNumberFormat="1" applyBorder="1" applyAlignment="1">
      <alignment horizontal="center"/>
    </xf>
    <xf numFmtId="20" fontId="0" fillId="0" borderId="46" xfId="0" applyNumberFormat="1" applyBorder="1" applyAlignment="1">
      <alignment horizontal="center"/>
    </xf>
    <xf numFmtId="20" fontId="0" fillId="0" borderId="47" xfId="0" applyNumberFormat="1" applyBorder="1" applyAlignment="1">
      <alignment horizontal="center"/>
    </xf>
    <xf numFmtId="20" fontId="0" fillId="0" borderId="31" xfId="0" applyNumberFormat="1" applyBorder="1" applyAlignment="1">
      <alignment horizontal="center"/>
    </xf>
    <xf numFmtId="20" fontId="0" fillId="0" borderId="17" xfId="0" applyNumberFormat="1" applyBorder="1" applyAlignment="1">
      <alignment horizontal="center"/>
    </xf>
    <xf numFmtId="20" fontId="0" fillId="0" borderId="3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8" xfId="0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20" fontId="0" fillId="0" borderId="19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50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1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3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DE5ED-04DE-4AF3-A7BF-F9EA7460FC1E}">
  <dimension ref="B1:G17"/>
  <sheetViews>
    <sheetView showGridLines="0" showRowColHeaders="0" tabSelected="1" workbookViewId="0">
      <selection activeCell="E10" sqref="E10"/>
    </sheetView>
  </sheetViews>
  <sheetFormatPr baseColWidth="10" defaultRowHeight="14.4" x14ac:dyDescent="0.3"/>
  <sheetData>
    <row r="1" spans="2:7" ht="15" thickBot="1" x14ac:dyDescent="0.35"/>
    <row r="2" spans="2:7" ht="15.6" x14ac:dyDescent="0.3">
      <c r="B2" s="34" t="s">
        <v>85</v>
      </c>
      <c r="C2" s="35"/>
      <c r="D2" s="35"/>
      <c r="E2" s="35"/>
      <c r="F2" s="35"/>
      <c r="G2" s="36"/>
    </row>
    <row r="3" spans="2:7" x14ac:dyDescent="0.3">
      <c r="B3" s="37" t="s">
        <v>87</v>
      </c>
      <c r="C3" s="38"/>
      <c r="D3" s="38"/>
      <c r="E3" s="38"/>
      <c r="F3" s="38"/>
      <c r="G3" s="39"/>
    </row>
    <row r="4" spans="2:7" x14ac:dyDescent="0.3">
      <c r="B4" s="37" t="s">
        <v>88</v>
      </c>
      <c r="C4" s="38"/>
      <c r="D4" s="38"/>
      <c r="E4" s="38"/>
      <c r="F4" s="38"/>
      <c r="G4" s="39"/>
    </row>
    <row r="5" spans="2:7" x14ac:dyDescent="0.3">
      <c r="B5" s="37"/>
      <c r="C5" s="38" t="s">
        <v>89</v>
      </c>
      <c r="D5" s="38"/>
      <c r="E5" s="38"/>
      <c r="F5" s="38"/>
      <c r="G5" s="39"/>
    </row>
    <row r="6" spans="2:7" ht="15" thickBot="1" x14ac:dyDescent="0.35">
      <c r="B6" s="40"/>
      <c r="C6" s="41" t="s">
        <v>90</v>
      </c>
      <c r="D6" s="41"/>
      <c r="E6" s="41"/>
      <c r="F6" s="41"/>
      <c r="G6" s="42"/>
    </row>
    <row r="7" spans="2:7" ht="15" thickBot="1" x14ac:dyDescent="0.35"/>
    <row r="8" spans="2:7" ht="16.2" thickBot="1" x14ac:dyDescent="0.35">
      <c r="B8" s="34" t="s">
        <v>86</v>
      </c>
      <c r="C8" s="35"/>
      <c r="D8" s="35"/>
      <c r="E8" s="35"/>
      <c r="F8" s="35"/>
      <c r="G8" s="36"/>
    </row>
    <row r="9" spans="2:7" x14ac:dyDescent="0.3">
      <c r="B9" s="37"/>
      <c r="C9" s="38"/>
      <c r="D9" s="49" t="s">
        <v>82</v>
      </c>
      <c r="E9" s="50"/>
      <c r="F9" s="38"/>
      <c r="G9" s="39"/>
    </row>
    <row r="10" spans="2:7" x14ac:dyDescent="0.3">
      <c r="B10" s="37"/>
      <c r="C10" s="38"/>
      <c r="D10" s="43" t="s">
        <v>83</v>
      </c>
      <c r="E10" s="47"/>
      <c r="F10" s="38"/>
      <c r="G10" s="39"/>
    </row>
    <row r="11" spans="2:7" ht="15" thickBot="1" x14ac:dyDescent="0.35">
      <c r="B11" s="37"/>
      <c r="C11" s="38"/>
      <c r="D11" s="44" t="s">
        <v>84</v>
      </c>
      <c r="E11" s="48"/>
      <c r="F11" s="38"/>
      <c r="G11" s="39"/>
    </row>
    <row r="12" spans="2:7" ht="15" thickBot="1" x14ac:dyDescent="0.35">
      <c r="B12" s="40"/>
      <c r="C12" s="41"/>
      <c r="D12" s="41"/>
      <c r="E12" s="41"/>
      <c r="F12" s="41"/>
      <c r="G12" s="42"/>
    </row>
    <row r="13" spans="2:7" ht="15" thickBot="1" x14ac:dyDescent="0.35"/>
    <row r="14" spans="2:7" ht="15.6" x14ac:dyDescent="0.3">
      <c r="B14" s="34" t="s">
        <v>91</v>
      </c>
      <c r="C14" s="35"/>
      <c r="D14" s="35"/>
      <c r="E14" s="35"/>
      <c r="F14" s="35"/>
      <c r="G14" s="36"/>
    </row>
    <row r="15" spans="2:7" x14ac:dyDescent="0.3">
      <c r="B15" s="51" t="s">
        <v>92</v>
      </c>
      <c r="C15" s="52"/>
      <c r="D15" s="45">
        <v>1</v>
      </c>
      <c r="E15" s="38"/>
      <c r="F15" s="38"/>
      <c r="G15" s="39"/>
    </row>
    <row r="16" spans="2:7" x14ac:dyDescent="0.3">
      <c r="B16" s="51" t="s">
        <v>93</v>
      </c>
      <c r="C16" s="52"/>
      <c r="D16" s="46" t="s">
        <v>94</v>
      </c>
      <c r="E16" s="38"/>
      <c r="F16" s="38"/>
      <c r="G16" s="39"/>
    </row>
    <row r="17" spans="2:7" ht="15" thickBot="1" x14ac:dyDescent="0.35">
      <c r="B17" s="40"/>
      <c r="C17" s="41"/>
      <c r="D17" s="41"/>
      <c r="E17" s="41"/>
      <c r="F17" s="41"/>
      <c r="G17" s="42"/>
    </row>
  </sheetData>
  <sheetProtection algorithmName="SHA-512" hashValue="Rchju+jeiKSxUNdcBzb7jR8hQXtLvmGnbVTL2TkwBAU3AgKiKoj0ISMEJbtengKzIcLAFm8tBZFuvonOeKMQdQ==" saltValue="+FGALC7nz7h6XUgi/owmEg==" spinCount="100000" sheet="1" objects="1" scenarios="1"/>
  <mergeCells count="3">
    <mergeCell ref="D9:E9"/>
    <mergeCell ref="B15:C15"/>
    <mergeCell ref="B16:C1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8B9AD-821D-443E-AD1D-EF96BAE89A95}">
  <sheetPr codeName="Tabelle1"/>
  <dimension ref="A1:AT136"/>
  <sheetViews>
    <sheetView showGridLines="0" showRowColHeaders="0" zoomScaleNormal="100" workbookViewId="0">
      <selection activeCell="C4" sqref="C4:J4"/>
    </sheetView>
  </sheetViews>
  <sheetFormatPr baseColWidth="10" defaultColWidth="2.77734375" defaultRowHeight="14.4" x14ac:dyDescent="0.3"/>
  <cols>
    <col min="1" max="1" width="3" style="1" bestFit="1" customWidth="1"/>
    <col min="2" max="35" width="2.77734375" style="1"/>
    <col min="36" max="41" width="2.77734375" style="31"/>
    <col min="42" max="42" width="2.77734375" style="31" customWidth="1"/>
    <col min="43" max="44" width="2.77734375" style="31"/>
    <col min="45" max="46" width="2.77734375" style="33"/>
    <col min="47" max="16384" width="2.77734375" style="1"/>
  </cols>
  <sheetData>
    <row r="1" spans="1:43" ht="20.399999999999999" customHeight="1" x14ac:dyDescent="0.3">
      <c r="A1" s="124" t="s">
        <v>51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P1" s="32">
        <v>6.9444444444444441E-3</v>
      </c>
    </row>
    <row r="2" spans="1:43" ht="15" thickBot="1" x14ac:dyDescent="0.35"/>
    <row r="3" spans="1:43" ht="15" thickBot="1" x14ac:dyDescent="0.35">
      <c r="B3" s="94" t="s">
        <v>0</v>
      </c>
      <c r="C3" s="95"/>
      <c r="D3" s="95"/>
      <c r="E3" s="95"/>
      <c r="F3" s="95"/>
      <c r="G3" s="95"/>
      <c r="H3" s="95"/>
      <c r="I3" s="95"/>
      <c r="J3" s="71"/>
      <c r="N3" s="94" t="s">
        <v>19</v>
      </c>
      <c r="O3" s="95"/>
      <c r="P3" s="95"/>
      <c r="Q3" s="95"/>
      <c r="R3" s="95"/>
      <c r="S3" s="95"/>
      <c r="T3" s="95"/>
      <c r="U3" s="95"/>
      <c r="V3" s="71"/>
      <c r="Z3" s="94" t="s">
        <v>23</v>
      </c>
      <c r="AA3" s="95"/>
      <c r="AB3" s="95"/>
      <c r="AC3" s="95"/>
      <c r="AD3" s="95"/>
      <c r="AE3" s="95"/>
      <c r="AF3" s="95"/>
      <c r="AG3" s="95"/>
      <c r="AH3" s="71"/>
    </row>
    <row r="4" spans="1:43" x14ac:dyDescent="0.3">
      <c r="B4" s="2" t="s">
        <v>1</v>
      </c>
      <c r="C4" s="125" t="s">
        <v>13</v>
      </c>
      <c r="D4" s="125"/>
      <c r="E4" s="125"/>
      <c r="F4" s="125"/>
      <c r="G4" s="125"/>
      <c r="H4" s="125"/>
      <c r="I4" s="125"/>
      <c r="J4" s="126"/>
      <c r="N4" s="3" t="s">
        <v>1</v>
      </c>
      <c r="O4" s="133" t="s">
        <v>20</v>
      </c>
      <c r="P4" s="133"/>
      <c r="Q4" s="133"/>
      <c r="R4" s="133"/>
      <c r="S4" s="133"/>
      <c r="T4" s="133"/>
      <c r="U4" s="133"/>
      <c r="V4" s="134"/>
      <c r="Z4" s="3" t="s">
        <v>1</v>
      </c>
      <c r="AA4" s="133" t="s">
        <v>24</v>
      </c>
      <c r="AB4" s="133"/>
      <c r="AC4" s="133"/>
      <c r="AD4" s="133"/>
      <c r="AE4" s="133"/>
      <c r="AF4" s="133"/>
      <c r="AG4" s="133"/>
      <c r="AH4" s="134"/>
    </row>
    <row r="5" spans="1:43" x14ac:dyDescent="0.3">
      <c r="B5" s="4" t="s">
        <v>2</v>
      </c>
      <c r="C5" s="129" t="s">
        <v>14</v>
      </c>
      <c r="D5" s="129"/>
      <c r="E5" s="129"/>
      <c r="F5" s="129"/>
      <c r="G5" s="129"/>
      <c r="H5" s="129"/>
      <c r="I5" s="129"/>
      <c r="J5" s="130"/>
      <c r="N5" s="4" t="s">
        <v>2</v>
      </c>
      <c r="O5" s="129" t="s">
        <v>21</v>
      </c>
      <c r="P5" s="129"/>
      <c r="Q5" s="129"/>
      <c r="R5" s="129"/>
      <c r="S5" s="129"/>
      <c r="T5" s="129"/>
      <c r="U5" s="129"/>
      <c r="V5" s="130"/>
      <c r="Z5" s="4" t="s">
        <v>2</v>
      </c>
      <c r="AA5" s="129" t="s">
        <v>25</v>
      </c>
      <c r="AB5" s="129"/>
      <c r="AC5" s="129"/>
      <c r="AD5" s="129"/>
      <c r="AE5" s="129"/>
      <c r="AF5" s="129"/>
      <c r="AG5" s="129"/>
      <c r="AH5" s="130"/>
    </row>
    <row r="6" spans="1:43" ht="15" thickBot="1" x14ac:dyDescent="0.35">
      <c r="B6" s="4" t="s">
        <v>3</v>
      </c>
      <c r="C6" s="129" t="s">
        <v>15</v>
      </c>
      <c r="D6" s="129"/>
      <c r="E6" s="129"/>
      <c r="F6" s="129"/>
      <c r="G6" s="129"/>
      <c r="H6" s="129"/>
      <c r="I6" s="129"/>
      <c r="J6" s="130"/>
      <c r="N6" s="4" t="s">
        <v>3</v>
      </c>
      <c r="O6" s="129" t="s">
        <v>22</v>
      </c>
      <c r="P6" s="129"/>
      <c r="Q6" s="129"/>
      <c r="R6" s="129"/>
      <c r="S6" s="129"/>
      <c r="T6" s="129"/>
      <c r="U6" s="129"/>
      <c r="V6" s="130"/>
      <c r="Z6" s="5" t="s">
        <v>3</v>
      </c>
      <c r="AA6" s="131" t="s">
        <v>26</v>
      </c>
      <c r="AB6" s="131"/>
      <c r="AC6" s="131"/>
      <c r="AD6" s="131"/>
      <c r="AE6" s="131"/>
      <c r="AF6" s="131"/>
      <c r="AG6" s="131"/>
      <c r="AH6" s="132"/>
    </row>
    <row r="7" spans="1:43" ht="15" thickBot="1" x14ac:dyDescent="0.35">
      <c r="B7" s="5" t="s">
        <v>4</v>
      </c>
      <c r="C7" s="136" t="s">
        <v>16</v>
      </c>
      <c r="D7" s="61"/>
      <c r="E7" s="61"/>
      <c r="F7" s="61"/>
      <c r="G7" s="61"/>
      <c r="H7" s="61"/>
      <c r="I7" s="61"/>
      <c r="J7" s="137"/>
      <c r="N7" s="8" t="s">
        <v>4</v>
      </c>
      <c r="O7" s="100" t="s">
        <v>76</v>
      </c>
      <c r="P7" s="100"/>
      <c r="Q7" s="100"/>
      <c r="R7" s="100"/>
      <c r="S7" s="100"/>
      <c r="T7" s="100"/>
      <c r="U7" s="100"/>
      <c r="V7" s="101"/>
      <c r="W7"/>
      <c r="X7"/>
      <c r="Y7"/>
      <c r="Z7"/>
      <c r="AA7"/>
      <c r="AB7"/>
      <c r="AC7"/>
      <c r="AE7" s="9"/>
      <c r="AF7" s="9"/>
      <c r="AG7" s="9"/>
    </row>
    <row r="8" spans="1:43" ht="15" thickBot="1" x14ac:dyDescent="0.35"/>
    <row r="9" spans="1:43" ht="15" thickBot="1" x14ac:dyDescent="0.35">
      <c r="B9" s="94" t="s">
        <v>27</v>
      </c>
      <c r="C9" s="95"/>
      <c r="D9" s="95"/>
      <c r="E9" s="95"/>
      <c r="F9" s="95"/>
      <c r="G9" s="95"/>
      <c r="H9" s="95"/>
      <c r="I9" s="95"/>
      <c r="J9" s="71"/>
      <c r="N9" s="94" t="s">
        <v>34</v>
      </c>
      <c r="O9" s="95"/>
      <c r="P9" s="95"/>
      <c r="Q9" s="95"/>
      <c r="R9" s="95"/>
      <c r="S9" s="95"/>
      <c r="T9" s="95"/>
      <c r="U9" s="95"/>
      <c r="V9" s="71"/>
      <c r="Z9" s="94" t="s">
        <v>35</v>
      </c>
      <c r="AA9" s="95"/>
      <c r="AB9" s="95"/>
      <c r="AC9" s="95"/>
      <c r="AD9" s="95"/>
      <c r="AE9" s="95"/>
      <c r="AF9" s="95"/>
      <c r="AG9" s="95"/>
      <c r="AH9" s="71"/>
    </row>
    <row r="10" spans="1:43" x14ac:dyDescent="0.3">
      <c r="B10" s="2" t="s">
        <v>1</v>
      </c>
      <c r="C10" s="125" t="s">
        <v>28</v>
      </c>
      <c r="D10" s="125"/>
      <c r="E10" s="125"/>
      <c r="F10" s="125"/>
      <c r="G10" s="125"/>
      <c r="H10" s="125"/>
      <c r="I10" s="125"/>
      <c r="J10" s="126"/>
      <c r="N10" s="3" t="s">
        <v>1</v>
      </c>
      <c r="O10" s="133" t="s">
        <v>36</v>
      </c>
      <c r="P10" s="133"/>
      <c r="Q10" s="133"/>
      <c r="R10" s="133"/>
      <c r="S10" s="133"/>
      <c r="T10" s="133"/>
      <c r="U10" s="133"/>
      <c r="V10" s="134"/>
      <c r="Z10" s="3" t="s">
        <v>1</v>
      </c>
      <c r="AA10" s="133" t="s">
        <v>39</v>
      </c>
      <c r="AB10" s="133"/>
      <c r="AC10" s="133"/>
      <c r="AD10" s="133"/>
      <c r="AE10" s="133"/>
      <c r="AF10" s="133"/>
      <c r="AG10" s="133"/>
      <c r="AH10" s="134"/>
    </row>
    <row r="11" spans="1:43" x14ac:dyDescent="0.3">
      <c r="B11" s="4" t="s">
        <v>2</v>
      </c>
      <c r="C11" s="129" t="s">
        <v>29</v>
      </c>
      <c r="D11" s="129"/>
      <c r="E11" s="129"/>
      <c r="F11" s="129"/>
      <c r="G11" s="129"/>
      <c r="H11" s="129"/>
      <c r="I11" s="129"/>
      <c r="J11" s="130"/>
      <c r="N11" s="4" t="s">
        <v>2</v>
      </c>
      <c r="O11" s="129" t="s">
        <v>37</v>
      </c>
      <c r="P11" s="129"/>
      <c r="Q11" s="129"/>
      <c r="R11" s="129"/>
      <c r="S11" s="129"/>
      <c r="T11" s="129"/>
      <c r="U11" s="129"/>
      <c r="V11" s="130"/>
      <c r="Z11" s="4" t="s">
        <v>2</v>
      </c>
      <c r="AA11" s="129" t="s">
        <v>40</v>
      </c>
      <c r="AB11" s="129"/>
      <c r="AC11" s="129"/>
      <c r="AD11" s="129"/>
      <c r="AE11" s="129"/>
      <c r="AF11" s="129"/>
      <c r="AG11" s="129"/>
      <c r="AH11" s="130"/>
    </row>
    <row r="12" spans="1:43" ht="15" thickBot="1" x14ac:dyDescent="0.35">
      <c r="B12" s="5" t="s">
        <v>3</v>
      </c>
      <c r="C12" s="131" t="s">
        <v>30</v>
      </c>
      <c r="D12" s="131"/>
      <c r="E12" s="131"/>
      <c r="F12" s="131"/>
      <c r="G12" s="131"/>
      <c r="H12" s="131"/>
      <c r="I12" s="131"/>
      <c r="J12" s="132"/>
      <c r="N12" s="5" t="s">
        <v>3</v>
      </c>
      <c r="O12" s="131" t="s">
        <v>38</v>
      </c>
      <c r="P12" s="131"/>
      <c r="Q12" s="131"/>
      <c r="R12" s="131"/>
      <c r="S12" s="131"/>
      <c r="T12" s="131"/>
      <c r="U12" s="131"/>
      <c r="V12" s="132"/>
      <c r="Z12" s="5" t="s">
        <v>3</v>
      </c>
      <c r="AA12" s="131" t="s">
        <v>41</v>
      </c>
      <c r="AB12" s="131"/>
      <c r="AC12" s="131"/>
      <c r="AD12" s="131"/>
      <c r="AE12" s="131"/>
      <c r="AF12" s="131"/>
      <c r="AG12" s="131"/>
      <c r="AH12" s="132"/>
    </row>
    <row r="14" spans="1:43" ht="15" thickBot="1" x14ac:dyDescent="0.35"/>
    <row r="15" spans="1:43" ht="14.4" customHeight="1" thickBot="1" x14ac:dyDescent="0.35">
      <c r="A15" s="10" t="s">
        <v>6</v>
      </c>
      <c r="B15" s="128" t="s">
        <v>7</v>
      </c>
      <c r="C15" s="128"/>
      <c r="D15" s="70" t="s">
        <v>8</v>
      </c>
      <c r="E15" s="95"/>
      <c r="F15" s="96"/>
      <c r="G15" s="97" t="s">
        <v>9</v>
      </c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9"/>
      <c r="X15" s="97" t="s">
        <v>12</v>
      </c>
      <c r="Y15" s="98"/>
      <c r="Z15" s="98"/>
      <c r="AA15" s="98"/>
      <c r="AB15" s="98"/>
      <c r="AC15" s="98"/>
      <c r="AD15" s="98"/>
      <c r="AE15" s="97" t="s">
        <v>31</v>
      </c>
      <c r="AF15" s="98"/>
      <c r="AG15" s="98"/>
      <c r="AH15" s="99"/>
      <c r="AI15" s="11"/>
      <c r="AK15" s="31" t="s">
        <v>78</v>
      </c>
      <c r="AM15" s="31" t="s">
        <v>79</v>
      </c>
      <c r="AO15" s="31" t="s">
        <v>80</v>
      </c>
      <c r="AQ15" s="31" t="s">
        <v>81</v>
      </c>
    </row>
    <row r="16" spans="1:43" x14ac:dyDescent="0.3">
      <c r="A16" s="12">
        <v>1</v>
      </c>
      <c r="B16" s="102" t="str">
        <f>RIGHT($B$3,1)</f>
        <v>A</v>
      </c>
      <c r="C16" s="102"/>
      <c r="D16" s="127" t="str">
        <f>IF(ISBLANK('Einführung &amp; Erklärung'!E10),"",'Einführung &amp; Erklärung'!E10)</f>
        <v/>
      </c>
      <c r="E16" s="72"/>
      <c r="F16" s="75"/>
      <c r="G16" s="106" t="str">
        <f>C4</f>
        <v>A1</v>
      </c>
      <c r="H16" s="107"/>
      <c r="I16" s="107"/>
      <c r="J16" s="107"/>
      <c r="K16" s="107"/>
      <c r="L16" s="107"/>
      <c r="M16" s="107"/>
      <c r="N16" s="107"/>
      <c r="O16" s="13" t="s">
        <v>10</v>
      </c>
      <c r="P16" s="107" t="str">
        <f>C5</f>
        <v>A2</v>
      </c>
      <c r="Q16" s="107"/>
      <c r="R16" s="107"/>
      <c r="S16" s="107"/>
      <c r="T16" s="107"/>
      <c r="U16" s="107"/>
      <c r="V16" s="107"/>
      <c r="W16" s="108"/>
      <c r="X16" s="109"/>
      <c r="Y16" s="110"/>
      <c r="Z16" s="110"/>
      <c r="AA16" s="13" t="s">
        <v>11</v>
      </c>
      <c r="AB16" s="110"/>
      <c r="AC16" s="110"/>
      <c r="AD16" s="110"/>
      <c r="AE16" s="106" t="str">
        <f>G39</f>
        <v>F2</v>
      </c>
      <c r="AF16" s="107"/>
      <c r="AG16" s="107"/>
      <c r="AH16" s="108"/>
      <c r="AI16" s="14"/>
      <c r="AK16" s="31" t="str">
        <f>IF(ISBLANK(X16),"",IF(X16&gt;AB16,1,0))</f>
        <v/>
      </c>
      <c r="AM16" s="31" t="str">
        <f>IF(ISBLANK(AB16),"",IF(AK16=0,1,0))</f>
        <v/>
      </c>
      <c r="AO16" s="31" t="str">
        <f>IF(ISBLANK(X16),"",1)</f>
        <v/>
      </c>
      <c r="AQ16" s="31" t="str">
        <f>IF(ISBLANK(AB16),"",1)</f>
        <v/>
      </c>
    </row>
    <row r="17" spans="1:43" x14ac:dyDescent="0.3">
      <c r="A17" s="15">
        <f>A16+1</f>
        <v>2</v>
      </c>
      <c r="B17" s="83" t="str">
        <f>B16</f>
        <v>A</v>
      </c>
      <c r="C17" s="85"/>
      <c r="D17" s="80" t="str">
        <f>IFERROR(D16+'Einführung &amp; Erklärung'!$E$11,"")</f>
        <v/>
      </c>
      <c r="E17" s="81"/>
      <c r="F17" s="82"/>
      <c r="G17" s="83" t="str">
        <f>C6</f>
        <v>A3</v>
      </c>
      <c r="H17" s="84"/>
      <c r="I17" s="84"/>
      <c r="J17" s="84"/>
      <c r="K17" s="84"/>
      <c r="L17" s="84"/>
      <c r="M17" s="84"/>
      <c r="N17" s="84"/>
      <c r="O17" s="17" t="s">
        <v>10</v>
      </c>
      <c r="P17" s="84" t="str">
        <f>C7</f>
        <v>A4</v>
      </c>
      <c r="Q17" s="84"/>
      <c r="R17" s="84"/>
      <c r="S17" s="84"/>
      <c r="T17" s="84"/>
      <c r="U17" s="84"/>
      <c r="V17" s="84"/>
      <c r="W17" s="85"/>
      <c r="X17" s="92"/>
      <c r="Y17" s="93"/>
      <c r="Z17" s="93"/>
      <c r="AA17" s="17" t="s">
        <v>11</v>
      </c>
      <c r="AB17" s="93"/>
      <c r="AC17" s="93"/>
      <c r="AD17" s="135"/>
      <c r="AE17" s="83" t="str">
        <f t="shared" ref="AE17:AE39" si="0">G16</f>
        <v>A1</v>
      </c>
      <c r="AF17" s="84"/>
      <c r="AG17" s="84"/>
      <c r="AH17" s="85"/>
      <c r="AI17" s="16"/>
      <c r="AK17" s="31" t="str">
        <f t="shared" ref="AK17:AK39" si="1">IF(ISBLANK(X17),"",IF(X17&gt;AB17,1,0))</f>
        <v/>
      </c>
      <c r="AM17" s="31" t="str">
        <f t="shared" ref="AM17:AM39" si="2">IF(ISBLANK(AB17),"",IF(AK17=0,1,0))</f>
        <v/>
      </c>
      <c r="AO17" s="31" t="str">
        <f t="shared" ref="AO17:AO39" si="3">IF(ISBLANK(X17),"",1)</f>
        <v/>
      </c>
      <c r="AQ17" s="31" t="str">
        <f t="shared" ref="AQ17:AQ39" si="4">IF(ISBLANK(AB17),"",1)</f>
        <v/>
      </c>
    </row>
    <row r="18" spans="1:43" x14ac:dyDescent="0.3">
      <c r="A18" s="15">
        <f>A17+1</f>
        <v>3</v>
      </c>
      <c r="B18" s="91" t="str">
        <f>RIGHT($N$3,1)</f>
        <v>B</v>
      </c>
      <c r="C18" s="91"/>
      <c r="D18" s="80" t="str">
        <f>IFERROR(D17+'Einführung &amp; Erklärung'!$E$11,"")</f>
        <v/>
      </c>
      <c r="E18" s="81"/>
      <c r="F18" s="82"/>
      <c r="G18" s="83" t="str">
        <f>O4</f>
        <v>B1</v>
      </c>
      <c r="H18" s="84"/>
      <c r="I18" s="84"/>
      <c r="J18" s="84"/>
      <c r="K18" s="84"/>
      <c r="L18" s="84"/>
      <c r="M18" s="84"/>
      <c r="N18" s="84"/>
      <c r="O18" s="17" t="s">
        <v>10</v>
      </c>
      <c r="P18" s="84" t="str">
        <f>O5</f>
        <v>B2</v>
      </c>
      <c r="Q18" s="84"/>
      <c r="R18" s="84"/>
      <c r="S18" s="84"/>
      <c r="T18" s="84"/>
      <c r="U18" s="84"/>
      <c r="V18" s="84"/>
      <c r="W18" s="85"/>
      <c r="X18" s="92"/>
      <c r="Y18" s="93"/>
      <c r="Z18" s="93"/>
      <c r="AA18" s="17" t="s">
        <v>11</v>
      </c>
      <c r="AB18" s="93"/>
      <c r="AC18" s="93"/>
      <c r="AD18" s="93"/>
      <c r="AE18" s="83" t="str">
        <f t="shared" si="0"/>
        <v>A3</v>
      </c>
      <c r="AF18" s="84"/>
      <c r="AG18" s="84"/>
      <c r="AH18" s="85"/>
      <c r="AI18" s="16"/>
      <c r="AK18" s="31" t="str">
        <f t="shared" si="1"/>
        <v/>
      </c>
      <c r="AM18" s="31" t="str">
        <f t="shared" si="2"/>
        <v/>
      </c>
      <c r="AO18" s="31" t="str">
        <f t="shared" si="3"/>
        <v/>
      </c>
      <c r="AQ18" s="31" t="str">
        <f t="shared" si="4"/>
        <v/>
      </c>
    </row>
    <row r="19" spans="1:43" x14ac:dyDescent="0.3">
      <c r="A19" s="15">
        <f>A18+1</f>
        <v>4</v>
      </c>
      <c r="B19" s="91" t="str">
        <f>RIGHT($N$3,1)</f>
        <v>B</v>
      </c>
      <c r="C19" s="91"/>
      <c r="D19" s="80" t="str">
        <f>IFERROR(D18+'Einführung &amp; Erklärung'!$E$11,"")</f>
        <v/>
      </c>
      <c r="E19" s="81"/>
      <c r="F19" s="82"/>
      <c r="G19" s="83" t="str">
        <f>O6</f>
        <v>B3</v>
      </c>
      <c r="H19" s="84"/>
      <c r="I19" s="84"/>
      <c r="J19" s="84"/>
      <c r="K19" s="84"/>
      <c r="L19" s="84"/>
      <c r="M19" s="84"/>
      <c r="N19" s="84"/>
      <c r="O19" s="17" t="s">
        <v>10</v>
      </c>
      <c r="P19" s="84" t="str">
        <f>O7</f>
        <v>B4</v>
      </c>
      <c r="Q19" s="84"/>
      <c r="R19" s="84"/>
      <c r="S19" s="84"/>
      <c r="T19" s="84"/>
      <c r="U19" s="84"/>
      <c r="V19" s="84"/>
      <c r="W19" s="85"/>
      <c r="X19" s="92"/>
      <c r="Y19" s="93"/>
      <c r="Z19" s="93"/>
      <c r="AA19" s="17" t="s">
        <v>11</v>
      </c>
      <c r="AB19" s="93"/>
      <c r="AC19" s="93"/>
      <c r="AD19" s="93"/>
      <c r="AE19" s="83" t="str">
        <f t="shared" ref="AE19" si="5">G18</f>
        <v>B1</v>
      </c>
      <c r="AF19" s="84"/>
      <c r="AG19" s="84"/>
      <c r="AH19" s="85"/>
      <c r="AI19" s="16"/>
      <c r="AK19" s="31" t="str">
        <f t="shared" si="1"/>
        <v/>
      </c>
      <c r="AM19" s="31" t="str">
        <f t="shared" si="2"/>
        <v/>
      </c>
      <c r="AO19" s="31" t="str">
        <f t="shared" si="3"/>
        <v/>
      </c>
      <c r="AQ19" s="31" t="str">
        <f t="shared" si="4"/>
        <v/>
      </c>
    </row>
    <row r="20" spans="1:43" x14ac:dyDescent="0.3">
      <c r="A20" s="15">
        <f>A19+1</f>
        <v>5</v>
      </c>
      <c r="B20" s="91" t="str">
        <f>RIGHT($Z$3,1)</f>
        <v>C</v>
      </c>
      <c r="C20" s="91"/>
      <c r="D20" s="80" t="str">
        <f>IFERROR(D19+'Einführung &amp; Erklärung'!$E$11,"")</f>
        <v/>
      </c>
      <c r="E20" s="81"/>
      <c r="F20" s="82"/>
      <c r="G20" s="83" t="str">
        <f>AA4</f>
        <v>C1</v>
      </c>
      <c r="H20" s="84"/>
      <c r="I20" s="84"/>
      <c r="J20" s="84"/>
      <c r="K20" s="84"/>
      <c r="L20" s="84"/>
      <c r="M20" s="84"/>
      <c r="N20" s="84"/>
      <c r="O20" s="17" t="s">
        <v>10</v>
      </c>
      <c r="P20" s="84" t="str">
        <f>AA5</f>
        <v>C2</v>
      </c>
      <c r="Q20" s="84"/>
      <c r="R20" s="84"/>
      <c r="S20" s="84"/>
      <c r="T20" s="84"/>
      <c r="U20" s="84"/>
      <c r="V20" s="84"/>
      <c r="W20" s="85"/>
      <c r="X20" s="92"/>
      <c r="Y20" s="93"/>
      <c r="Z20" s="93"/>
      <c r="AA20" s="17" t="s">
        <v>11</v>
      </c>
      <c r="AB20" s="93"/>
      <c r="AC20" s="93"/>
      <c r="AD20" s="93"/>
      <c r="AE20" s="83" t="str">
        <f t="shared" ref="AE20" si="6">G19</f>
        <v>B3</v>
      </c>
      <c r="AF20" s="84"/>
      <c r="AG20" s="84"/>
      <c r="AH20" s="85"/>
      <c r="AI20" s="16"/>
      <c r="AK20" s="31" t="str">
        <f t="shared" si="1"/>
        <v/>
      </c>
      <c r="AM20" s="31" t="str">
        <f t="shared" si="2"/>
        <v/>
      </c>
      <c r="AO20" s="31" t="str">
        <f t="shared" si="3"/>
        <v/>
      </c>
      <c r="AQ20" s="31" t="str">
        <f t="shared" si="4"/>
        <v/>
      </c>
    </row>
    <row r="21" spans="1:43" x14ac:dyDescent="0.3">
      <c r="A21" s="18">
        <f t="shared" ref="A21:A31" si="7">A20+1</f>
        <v>6</v>
      </c>
      <c r="B21" s="79" t="s">
        <v>42</v>
      </c>
      <c r="C21" s="79"/>
      <c r="D21" s="80" t="str">
        <f>IFERROR(D20+'Einführung &amp; Erklärung'!$E$11,"")</f>
        <v/>
      </c>
      <c r="E21" s="81"/>
      <c r="F21" s="82"/>
      <c r="G21" s="83" t="str">
        <f>C10</f>
        <v>D1</v>
      </c>
      <c r="H21" s="84"/>
      <c r="I21" s="84"/>
      <c r="J21" s="84"/>
      <c r="K21" s="84"/>
      <c r="L21" s="84"/>
      <c r="M21" s="84"/>
      <c r="N21" s="84"/>
      <c r="O21" s="19" t="s">
        <v>10</v>
      </c>
      <c r="P21" s="89" t="str">
        <f>C11</f>
        <v>D2</v>
      </c>
      <c r="Q21" s="89"/>
      <c r="R21" s="89"/>
      <c r="S21" s="89"/>
      <c r="T21" s="89"/>
      <c r="U21" s="89"/>
      <c r="V21" s="89"/>
      <c r="W21" s="90"/>
      <c r="X21" s="86"/>
      <c r="Y21" s="87"/>
      <c r="Z21" s="87"/>
      <c r="AA21" s="19" t="s">
        <v>11</v>
      </c>
      <c r="AB21" s="87"/>
      <c r="AC21" s="87"/>
      <c r="AD21" s="87"/>
      <c r="AE21" s="88" t="str">
        <f t="shared" si="0"/>
        <v>C1</v>
      </c>
      <c r="AF21" s="89"/>
      <c r="AG21" s="89"/>
      <c r="AH21" s="90"/>
      <c r="AI21" s="20"/>
      <c r="AK21" s="31" t="str">
        <f t="shared" si="1"/>
        <v/>
      </c>
      <c r="AM21" s="31" t="str">
        <f t="shared" si="2"/>
        <v/>
      </c>
      <c r="AO21" s="31" t="str">
        <f t="shared" si="3"/>
        <v/>
      </c>
      <c r="AQ21" s="31" t="str">
        <f t="shared" si="4"/>
        <v/>
      </c>
    </row>
    <row r="22" spans="1:43" x14ac:dyDescent="0.3">
      <c r="A22" s="15">
        <f t="shared" si="7"/>
        <v>7</v>
      </c>
      <c r="B22" s="91" t="s">
        <v>43</v>
      </c>
      <c r="C22" s="91"/>
      <c r="D22" s="80" t="str">
        <f>IFERROR(D21+'Einführung &amp; Erklärung'!$E$11,"")</f>
        <v/>
      </c>
      <c r="E22" s="81"/>
      <c r="F22" s="82"/>
      <c r="G22" s="83" t="str">
        <f>O10</f>
        <v>E1</v>
      </c>
      <c r="H22" s="84"/>
      <c r="I22" s="84"/>
      <c r="J22" s="84"/>
      <c r="K22" s="84"/>
      <c r="L22" s="84"/>
      <c r="M22" s="84"/>
      <c r="N22" s="84"/>
      <c r="O22" s="17" t="s">
        <v>10</v>
      </c>
      <c r="P22" s="84" t="str">
        <f>O11</f>
        <v>E2</v>
      </c>
      <c r="Q22" s="84"/>
      <c r="R22" s="84"/>
      <c r="S22" s="84"/>
      <c r="T22" s="84"/>
      <c r="U22" s="84"/>
      <c r="V22" s="84"/>
      <c r="W22" s="85"/>
      <c r="X22" s="92"/>
      <c r="Y22" s="93"/>
      <c r="Z22" s="93"/>
      <c r="AA22" s="17" t="s">
        <v>11</v>
      </c>
      <c r="AB22" s="93"/>
      <c r="AC22" s="93"/>
      <c r="AD22" s="93"/>
      <c r="AE22" s="83" t="str">
        <f t="shared" si="0"/>
        <v>D1</v>
      </c>
      <c r="AF22" s="84"/>
      <c r="AG22" s="84"/>
      <c r="AH22" s="85"/>
      <c r="AI22" s="16"/>
      <c r="AK22" s="31" t="str">
        <f t="shared" si="1"/>
        <v/>
      </c>
      <c r="AM22" s="31" t="str">
        <f t="shared" si="2"/>
        <v/>
      </c>
      <c r="AO22" s="31" t="str">
        <f t="shared" si="3"/>
        <v/>
      </c>
      <c r="AQ22" s="31" t="str">
        <f t="shared" si="4"/>
        <v/>
      </c>
    </row>
    <row r="23" spans="1:43" ht="15" thickBot="1" x14ac:dyDescent="0.35">
      <c r="A23" s="21">
        <f t="shared" si="7"/>
        <v>8</v>
      </c>
      <c r="B23" s="53" t="s">
        <v>44</v>
      </c>
      <c r="C23" s="53"/>
      <c r="D23" s="111" t="str">
        <f>IFERROR(D22+'Einführung &amp; Erklärung'!$E$11,"")</f>
        <v/>
      </c>
      <c r="E23" s="112"/>
      <c r="F23" s="113"/>
      <c r="G23" s="57" t="str">
        <f>AA10</f>
        <v>F1</v>
      </c>
      <c r="H23" s="58"/>
      <c r="I23" s="58"/>
      <c r="J23" s="58"/>
      <c r="K23" s="58"/>
      <c r="L23" s="58"/>
      <c r="M23" s="58"/>
      <c r="N23" s="58"/>
      <c r="O23" s="6" t="s">
        <v>10</v>
      </c>
      <c r="P23" s="58" t="str">
        <f>AA11</f>
        <v>F2</v>
      </c>
      <c r="Q23" s="58"/>
      <c r="R23" s="58"/>
      <c r="S23" s="58"/>
      <c r="T23" s="58"/>
      <c r="U23" s="58"/>
      <c r="V23" s="58"/>
      <c r="W23" s="59"/>
      <c r="X23" s="60"/>
      <c r="Y23" s="61"/>
      <c r="Z23" s="61"/>
      <c r="AA23" s="6" t="s">
        <v>11</v>
      </c>
      <c r="AB23" s="61"/>
      <c r="AC23" s="61"/>
      <c r="AD23" s="61"/>
      <c r="AE23" s="57" t="str">
        <f t="shared" si="0"/>
        <v>E1</v>
      </c>
      <c r="AF23" s="58"/>
      <c r="AG23" s="58"/>
      <c r="AH23" s="59"/>
      <c r="AI23" s="7"/>
      <c r="AK23" s="31" t="str">
        <f t="shared" si="1"/>
        <v/>
      </c>
      <c r="AM23" s="31" t="str">
        <f t="shared" si="2"/>
        <v/>
      </c>
      <c r="AO23" s="31" t="str">
        <f t="shared" si="3"/>
        <v/>
      </c>
      <c r="AQ23" s="31" t="str">
        <f t="shared" si="4"/>
        <v/>
      </c>
    </row>
    <row r="24" spans="1:43" x14ac:dyDescent="0.3">
      <c r="A24" s="12">
        <f>A23+1</f>
        <v>9</v>
      </c>
      <c r="B24" s="102" t="str">
        <f t="shared" ref="B24:B39" si="8">B16</f>
        <v>A</v>
      </c>
      <c r="C24" s="102"/>
      <c r="D24" s="103" t="str">
        <f>IFERROR(D23+'Einführung &amp; Erklärung'!$E$11,"")</f>
        <v/>
      </c>
      <c r="E24" s="104"/>
      <c r="F24" s="105"/>
      <c r="G24" s="106" t="str">
        <f>P17</f>
        <v>A4</v>
      </c>
      <c r="H24" s="107"/>
      <c r="I24" s="107"/>
      <c r="J24" s="107"/>
      <c r="K24" s="107"/>
      <c r="L24" s="107"/>
      <c r="M24" s="107"/>
      <c r="N24" s="107"/>
      <c r="O24" s="13" t="s">
        <v>10</v>
      </c>
      <c r="P24" s="107" t="str">
        <f t="shared" ref="P24:P31" si="9">G16</f>
        <v>A1</v>
      </c>
      <c r="Q24" s="107"/>
      <c r="R24" s="107"/>
      <c r="S24" s="107"/>
      <c r="T24" s="107"/>
      <c r="U24" s="107"/>
      <c r="V24" s="107"/>
      <c r="W24" s="108"/>
      <c r="X24" s="109"/>
      <c r="Y24" s="110"/>
      <c r="Z24" s="110"/>
      <c r="AA24" s="13" t="s">
        <v>11</v>
      </c>
      <c r="AB24" s="110"/>
      <c r="AC24" s="110"/>
      <c r="AD24" s="110"/>
      <c r="AE24" s="106" t="str">
        <f t="shared" si="0"/>
        <v>F1</v>
      </c>
      <c r="AF24" s="107"/>
      <c r="AG24" s="107"/>
      <c r="AH24" s="108"/>
      <c r="AI24" s="14"/>
      <c r="AK24" s="31" t="str">
        <f t="shared" si="1"/>
        <v/>
      </c>
      <c r="AM24" s="31" t="str">
        <f t="shared" si="2"/>
        <v/>
      </c>
      <c r="AO24" s="31" t="str">
        <f t="shared" si="3"/>
        <v/>
      </c>
      <c r="AQ24" s="31" t="str">
        <f t="shared" si="4"/>
        <v/>
      </c>
    </row>
    <row r="25" spans="1:43" x14ac:dyDescent="0.3">
      <c r="A25" s="15">
        <f>A24+1</f>
        <v>10</v>
      </c>
      <c r="B25" s="83" t="str">
        <f t="shared" si="8"/>
        <v>A</v>
      </c>
      <c r="C25" s="85"/>
      <c r="D25" s="80" t="str">
        <f>IFERROR(D24+'Einführung &amp; Erklärung'!$E$11,"")</f>
        <v/>
      </c>
      <c r="E25" s="81"/>
      <c r="F25" s="82"/>
      <c r="G25" s="83" t="str">
        <f>P16</f>
        <v>A2</v>
      </c>
      <c r="H25" s="84"/>
      <c r="I25" s="84"/>
      <c r="J25" s="84"/>
      <c r="K25" s="84"/>
      <c r="L25" s="84"/>
      <c r="M25" s="84"/>
      <c r="N25" s="84"/>
      <c r="O25" s="17" t="s">
        <v>10</v>
      </c>
      <c r="P25" s="84" t="str">
        <f t="shared" si="9"/>
        <v>A3</v>
      </c>
      <c r="Q25" s="84"/>
      <c r="R25" s="84"/>
      <c r="S25" s="84"/>
      <c r="T25" s="84"/>
      <c r="U25" s="84"/>
      <c r="V25" s="84"/>
      <c r="W25" s="85"/>
      <c r="X25" s="92"/>
      <c r="Y25" s="93"/>
      <c r="Z25" s="93"/>
      <c r="AA25" s="17" t="s">
        <v>11</v>
      </c>
      <c r="AB25" s="93"/>
      <c r="AC25" s="93"/>
      <c r="AD25" s="135"/>
      <c r="AE25" s="83" t="str">
        <f t="shared" si="0"/>
        <v>A4</v>
      </c>
      <c r="AF25" s="84"/>
      <c r="AG25" s="84"/>
      <c r="AH25" s="85"/>
      <c r="AI25" s="16"/>
      <c r="AK25" s="31" t="str">
        <f t="shared" si="1"/>
        <v/>
      </c>
      <c r="AM25" s="31" t="str">
        <f t="shared" si="2"/>
        <v/>
      </c>
      <c r="AO25" s="31" t="str">
        <f t="shared" si="3"/>
        <v/>
      </c>
      <c r="AQ25" s="31" t="str">
        <f t="shared" si="4"/>
        <v/>
      </c>
    </row>
    <row r="26" spans="1:43" x14ac:dyDescent="0.3">
      <c r="A26" s="15">
        <f>A25+1</f>
        <v>11</v>
      </c>
      <c r="B26" s="91" t="str">
        <f t="shared" si="8"/>
        <v>B</v>
      </c>
      <c r="C26" s="91"/>
      <c r="D26" s="80" t="str">
        <f>IFERROR(D25+'Einführung &amp; Erklärung'!$E$11,"")</f>
        <v/>
      </c>
      <c r="E26" s="81"/>
      <c r="F26" s="82"/>
      <c r="G26" s="83" t="str">
        <f>P19</f>
        <v>B4</v>
      </c>
      <c r="H26" s="84"/>
      <c r="I26" s="84"/>
      <c r="J26" s="84"/>
      <c r="K26" s="84"/>
      <c r="L26" s="84"/>
      <c r="M26" s="84"/>
      <c r="N26" s="84"/>
      <c r="O26" s="17" t="s">
        <v>10</v>
      </c>
      <c r="P26" s="84" t="str">
        <f t="shared" si="9"/>
        <v>B1</v>
      </c>
      <c r="Q26" s="84"/>
      <c r="R26" s="84"/>
      <c r="S26" s="84"/>
      <c r="T26" s="84"/>
      <c r="U26" s="84"/>
      <c r="V26" s="84"/>
      <c r="W26" s="85"/>
      <c r="X26" s="92"/>
      <c r="Y26" s="93"/>
      <c r="Z26" s="93"/>
      <c r="AA26" s="17" t="s">
        <v>11</v>
      </c>
      <c r="AB26" s="93"/>
      <c r="AC26" s="93"/>
      <c r="AD26" s="93"/>
      <c r="AE26" s="83" t="str">
        <f t="shared" si="0"/>
        <v>A2</v>
      </c>
      <c r="AF26" s="84"/>
      <c r="AG26" s="84"/>
      <c r="AH26" s="85"/>
      <c r="AI26" s="16"/>
      <c r="AK26" s="31" t="str">
        <f t="shared" si="1"/>
        <v/>
      </c>
      <c r="AM26" s="31" t="str">
        <f t="shared" si="2"/>
        <v/>
      </c>
      <c r="AO26" s="31" t="str">
        <f t="shared" si="3"/>
        <v/>
      </c>
      <c r="AQ26" s="31" t="str">
        <f t="shared" si="4"/>
        <v/>
      </c>
    </row>
    <row r="27" spans="1:43" x14ac:dyDescent="0.3">
      <c r="A27" s="15">
        <f>A26+1</f>
        <v>12</v>
      </c>
      <c r="B27" s="91" t="str">
        <f t="shared" si="8"/>
        <v>B</v>
      </c>
      <c r="C27" s="91"/>
      <c r="D27" s="80" t="str">
        <f>IFERROR(D26+'Einführung &amp; Erklärung'!$E$11,"")</f>
        <v/>
      </c>
      <c r="E27" s="81"/>
      <c r="F27" s="82"/>
      <c r="G27" s="83" t="str">
        <f>P18</f>
        <v>B2</v>
      </c>
      <c r="H27" s="84"/>
      <c r="I27" s="84"/>
      <c r="J27" s="84"/>
      <c r="K27" s="84"/>
      <c r="L27" s="84"/>
      <c r="M27" s="84"/>
      <c r="N27" s="84"/>
      <c r="O27" s="17" t="s">
        <v>10</v>
      </c>
      <c r="P27" s="84" t="str">
        <f t="shared" si="9"/>
        <v>B3</v>
      </c>
      <c r="Q27" s="84"/>
      <c r="R27" s="84"/>
      <c r="S27" s="84"/>
      <c r="T27" s="84"/>
      <c r="U27" s="84"/>
      <c r="V27" s="84"/>
      <c r="W27" s="85"/>
      <c r="X27" s="92"/>
      <c r="Y27" s="93"/>
      <c r="Z27" s="93"/>
      <c r="AA27" s="17" t="s">
        <v>11</v>
      </c>
      <c r="AB27" s="93"/>
      <c r="AC27" s="93"/>
      <c r="AD27" s="93"/>
      <c r="AE27" s="83" t="str">
        <f t="shared" ref="AE27" si="10">G26</f>
        <v>B4</v>
      </c>
      <c r="AF27" s="84"/>
      <c r="AG27" s="84"/>
      <c r="AH27" s="85"/>
      <c r="AI27" s="16"/>
      <c r="AK27" s="31" t="str">
        <f t="shared" si="1"/>
        <v/>
      </c>
      <c r="AM27" s="31" t="str">
        <f t="shared" si="2"/>
        <v/>
      </c>
      <c r="AO27" s="31" t="str">
        <f t="shared" si="3"/>
        <v/>
      </c>
      <c r="AQ27" s="31" t="str">
        <f t="shared" si="4"/>
        <v/>
      </c>
    </row>
    <row r="28" spans="1:43" x14ac:dyDescent="0.3">
      <c r="A28" s="15">
        <f>A27+1</f>
        <v>13</v>
      </c>
      <c r="B28" s="91" t="str">
        <f t="shared" si="8"/>
        <v>C</v>
      </c>
      <c r="C28" s="91"/>
      <c r="D28" s="80" t="str">
        <f>IFERROR(D27+'Einführung &amp; Erklärung'!$E$11,"")</f>
        <v/>
      </c>
      <c r="E28" s="81"/>
      <c r="F28" s="82"/>
      <c r="G28" s="83" t="str">
        <f>AA6</f>
        <v>C3</v>
      </c>
      <c r="H28" s="84"/>
      <c r="I28" s="84"/>
      <c r="J28" s="84"/>
      <c r="K28" s="84"/>
      <c r="L28" s="84"/>
      <c r="M28" s="84"/>
      <c r="N28" s="84"/>
      <c r="O28" s="17" t="s">
        <v>10</v>
      </c>
      <c r="P28" s="84" t="str">
        <f t="shared" si="9"/>
        <v>C1</v>
      </c>
      <c r="Q28" s="84"/>
      <c r="R28" s="84"/>
      <c r="S28" s="84"/>
      <c r="T28" s="84"/>
      <c r="U28" s="84"/>
      <c r="V28" s="84"/>
      <c r="W28" s="85"/>
      <c r="X28" s="92"/>
      <c r="Y28" s="93"/>
      <c r="Z28" s="93"/>
      <c r="AA28" s="17" t="s">
        <v>11</v>
      </c>
      <c r="AB28" s="93"/>
      <c r="AC28" s="93"/>
      <c r="AD28" s="93"/>
      <c r="AE28" s="83" t="str">
        <f t="shared" ref="AE28" si="11">G27</f>
        <v>B2</v>
      </c>
      <c r="AF28" s="84"/>
      <c r="AG28" s="84"/>
      <c r="AH28" s="85"/>
      <c r="AI28" s="16"/>
      <c r="AK28" s="31" t="str">
        <f t="shared" si="1"/>
        <v/>
      </c>
      <c r="AM28" s="31" t="str">
        <f t="shared" si="2"/>
        <v/>
      </c>
      <c r="AO28" s="31" t="str">
        <f t="shared" si="3"/>
        <v/>
      </c>
      <c r="AQ28" s="31" t="str">
        <f t="shared" si="4"/>
        <v/>
      </c>
    </row>
    <row r="29" spans="1:43" x14ac:dyDescent="0.3">
      <c r="A29" s="18">
        <f t="shared" si="7"/>
        <v>14</v>
      </c>
      <c r="B29" s="79" t="str">
        <f t="shared" si="8"/>
        <v>D</v>
      </c>
      <c r="C29" s="79"/>
      <c r="D29" s="80" t="str">
        <f>IFERROR(D28+'Einführung &amp; Erklärung'!$E$11,"")</f>
        <v/>
      </c>
      <c r="E29" s="81"/>
      <c r="F29" s="82"/>
      <c r="G29" s="83" t="str">
        <f>C12</f>
        <v>D3</v>
      </c>
      <c r="H29" s="84"/>
      <c r="I29" s="84"/>
      <c r="J29" s="84"/>
      <c r="K29" s="84"/>
      <c r="L29" s="84"/>
      <c r="M29" s="84"/>
      <c r="N29" s="84"/>
      <c r="O29" s="19" t="s">
        <v>10</v>
      </c>
      <c r="P29" s="84" t="str">
        <f t="shared" si="9"/>
        <v>D1</v>
      </c>
      <c r="Q29" s="84"/>
      <c r="R29" s="84"/>
      <c r="S29" s="84"/>
      <c r="T29" s="84"/>
      <c r="U29" s="84"/>
      <c r="V29" s="84"/>
      <c r="W29" s="85"/>
      <c r="X29" s="86"/>
      <c r="Y29" s="87"/>
      <c r="Z29" s="87"/>
      <c r="AA29" s="19" t="s">
        <v>11</v>
      </c>
      <c r="AB29" s="87"/>
      <c r="AC29" s="87"/>
      <c r="AD29" s="87"/>
      <c r="AE29" s="88" t="str">
        <f t="shared" si="0"/>
        <v>C3</v>
      </c>
      <c r="AF29" s="89"/>
      <c r="AG29" s="89"/>
      <c r="AH29" s="90"/>
      <c r="AI29" s="20"/>
      <c r="AK29" s="31" t="str">
        <f t="shared" si="1"/>
        <v/>
      </c>
      <c r="AM29" s="31" t="str">
        <f t="shared" si="2"/>
        <v/>
      </c>
      <c r="AO29" s="31" t="str">
        <f t="shared" si="3"/>
        <v/>
      </c>
      <c r="AQ29" s="31" t="str">
        <f t="shared" si="4"/>
        <v/>
      </c>
    </row>
    <row r="30" spans="1:43" x14ac:dyDescent="0.3">
      <c r="A30" s="15">
        <f t="shared" si="7"/>
        <v>15</v>
      </c>
      <c r="B30" s="91" t="str">
        <f t="shared" si="8"/>
        <v>E</v>
      </c>
      <c r="C30" s="91"/>
      <c r="D30" s="80" t="str">
        <f>IFERROR(D29+'Einführung &amp; Erklärung'!$E$11,"")</f>
        <v/>
      </c>
      <c r="E30" s="81"/>
      <c r="F30" s="82"/>
      <c r="G30" s="83" t="str">
        <f>O12</f>
        <v>E3</v>
      </c>
      <c r="H30" s="84"/>
      <c r="I30" s="84"/>
      <c r="J30" s="84"/>
      <c r="K30" s="84"/>
      <c r="L30" s="84"/>
      <c r="M30" s="84"/>
      <c r="N30" s="84"/>
      <c r="O30" s="17" t="s">
        <v>10</v>
      </c>
      <c r="P30" s="84" t="str">
        <f t="shared" si="9"/>
        <v>E1</v>
      </c>
      <c r="Q30" s="84"/>
      <c r="R30" s="84"/>
      <c r="S30" s="84"/>
      <c r="T30" s="84"/>
      <c r="U30" s="84"/>
      <c r="V30" s="84"/>
      <c r="W30" s="85"/>
      <c r="X30" s="92"/>
      <c r="Y30" s="93"/>
      <c r="Z30" s="93"/>
      <c r="AA30" s="17" t="s">
        <v>11</v>
      </c>
      <c r="AB30" s="93"/>
      <c r="AC30" s="93"/>
      <c r="AD30" s="93"/>
      <c r="AE30" s="83" t="str">
        <f t="shared" si="0"/>
        <v>D3</v>
      </c>
      <c r="AF30" s="84"/>
      <c r="AG30" s="84"/>
      <c r="AH30" s="85"/>
      <c r="AI30" s="16"/>
      <c r="AK30" s="31" t="str">
        <f t="shared" si="1"/>
        <v/>
      </c>
      <c r="AM30" s="31" t="str">
        <f t="shared" si="2"/>
        <v/>
      </c>
      <c r="AO30" s="31" t="str">
        <f t="shared" si="3"/>
        <v/>
      </c>
      <c r="AQ30" s="31" t="str">
        <f t="shared" si="4"/>
        <v/>
      </c>
    </row>
    <row r="31" spans="1:43" ht="15" thickBot="1" x14ac:dyDescent="0.35">
      <c r="A31" s="21">
        <f t="shared" si="7"/>
        <v>16</v>
      </c>
      <c r="B31" s="53" t="str">
        <f t="shared" si="8"/>
        <v>F</v>
      </c>
      <c r="C31" s="53"/>
      <c r="D31" s="54" t="str">
        <f>IFERROR(D30+'Einführung &amp; Erklärung'!$E$11,"")</f>
        <v/>
      </c>
      <c r="E31" s="55"/>
      <c r="F31" s="56"/>
      <c r="G31" s="57" t="str">
        <f>AA12</f>
        <v>F3</v>
      </c>
      <c r="H31" s="58"/>
      <c r="I31" s="58"/>
      <c r="J31" s="58"/>
      <c r="K31" s="58"/>
      <c r="L31" s="58"/>
      <c r="M31" s="58"/>
      <c r="N31" s="58"/>
      <c r="O31" s="6" t="s">
        <v>10</v>
      </c>
      <c r="P31" s="84" t="str">
        <f t="shared" si="9"/>
        <v>F1</v>
      </c>
      <c r="Q31" s="84"/>
      <c r="R31" s="84"/>
      <c r="S31" s="84"/>
      <c r="T31" s="84"/>
      <c r="U31" s="84"/>
      <c r="V31" s="84"/>
      <c r="W31" s="85"/>
      <c r="X31" s="60"/>
      <c r="Y31" s="61"/>
      <c r="Z31" s="61"/>
      <c r="AA31" s="6" t="s">
        <v>11</v>
      </c>
      <c r="AB31" s="61"/>
      <c r="AC31" s="61"/>
      <c r="AD31" s="61"/>
      <c r="AE31" s="57" t="str">
        <f t="shared" si="0"/>
        <v>E3</v>
      </c>
      <c r="AF31" s="58"/>
      <c r="AG31" s="58"/>
      <c r="AH31" s="59"/>
      <c r="AI31" s="7"/>
      <c r="AK31" s="31" t="str">
        <f t="shared" si="1"/>
        <v/>
      </c>
      <c r="AM31" s="31" t="str">
        <f t="shared" si="2"/>
        <v/>
      </c>
      <c r="AO31" s="31" t="str">
        <f t="shared" si="3"/>
        <v/>
      </c>
      <c r="AQ31" s="31" t="str">
        <f t="shared" si="4"/>
        <v/>
      </c>
    </row>
    <row r="32" spans="1:43" x14ac:dyDescent="0.3">
      <c r="A32" s="12">
        <f>A31+1</f>
        <v>17</v>
      </c>
      <c r="B32" s="102" t="str">
        <f t="shared" si="8"/>
        <v>A</v>
      </c>
      <c r="C32" s="102"/>
      <c r="D32" s="114" t="str">
        <f>IFERROR(D31+'Einführung &amp; Erklärung'!$E$11,"")</f>
        <v/>
      </c>
      <c r="E32" s="115"/>
      <c r="F32" s="116"/>
      <c r="G32" s="106" t="str">
        <f>P25</f>
        <v>A3</v>
      </c>
      <c r="H32" s="107"/>
      <c r="I32" s="107"/>
      <c r="J32" s="107"/>
      <c r="K32" s="107"/>
      <c r="L32" s="107"/>
      <c r="M32" s="107"/>
      <c r="N32" s="107"/>
      <c r="O32" s="13" t="s">
        <v>10</v>
      </c>
      <c r="P32" s="107" t="str">
        <f>P24</f>
        <v>A1</v>
      </c>
      <c r="Q32" s="107"/>
      <c r="R32" s="107"/>
      <c r="S32" s="107"/>
      <c r="T32" s="107"/>
      <c r="U32" s="107"/>
      <c r="V32" s="107"/>
      <c r="W32" s="108"/>
      <c r="X32" s="109"/>
      <c r="Y32" s="110"/>
      <c r="Z32" s="110"/>
      <c r="AA32" s="13" t="s">
        <v>11</v>
      </c>
      <c r="AB32" s="110"/>
      <c r="AC32" s="110"/>
      <c r="AD32" s="110"/>
      <c r="AE32" s="106" t="str">
        <f t="shared" si="0"/>
        <v>F3</v>
      </c>
      <c r="AF32" s="107"/>
      <c r="AG32" s="107"/>
      <c r="AH32" s="108"/>
      <c r="AI32" s="14"/>
      <c r="AK32" s="31" t="str">
        <f t="shared" si="1"/>
        <v/>
      </c>
      <c r="AM32" s="31" t="str">
        <f t="shared" si="2"/>
        <v/>
      </c>
      <c r="AO32" s="31" t="str">
        <f t="shared" si="3"/>
        <v/>
      </c>
      <c r="AQ32" s="31" t="str">
        <f t="shared" si="4"/>
        <v/>
      </c>
    </row>
    <row r="33" spans="1:43" x14ac:dyDescent="0.3">
      <c r="A33" s="15">
        <f>A32+1</f>
        <v>18</v>
      </c>
      <c r="B33" s="83" t="str">
        <f t="shared" si="8"/>
        <v>A</v>
      </c>
      <c r="C33" s="85"/>
      <c r="D33" s="80" t="str">
        <f>IFERROR(D32+'Einführung &amp; Erklärung'!$E$11,"")</f>
        <v/>
      </c>
      <c r="E33" s="81"/>
      <c r="F33" s="82"/>
      <c r="G33" s="83" t="str">
        <f>G25</f>
        <v>A2</v>
      </c>
      <c r="H33" s="84"/>
      <c r="I33" s="84"/>
      <c r="J33" s="84"/>
      <c r="K33" s="84"/>
      <c r="L33" s="84"/>
      <c r="M33" s="84"/>
      <c r="N33" s="84"/>
      <c r="O33" s="17" t="s">
        <v>10</v>
      </c>
      <c r="P33" s="84" t="str">
        <f>G24</f>
        <v>A4</v>
      </c>
      <c r="Q33" s="84"/>
      <c r="R33" s="84"/>
      <c r="S33" s="84"/>
      <c r="T33" s="84"/>
      <c r="U33" s="84"/>
      <c r="V33" s="84"/>
      <c r="W33" s="85"/>
      <c r="X33" s="92"/>
      <c r="Y33" s="93"/>
      <c r="Z33" s="93"/>
      <c r="AA33" s="17" t="s">
        <v>11</v>
      </c>
      <c r="AB33" s="93"/>
      <c r="AC33" s="93"/>
      <c r="AD33" s="135"/>
      <c r="AE33" s="83" t="str">
        <f t="shared" si="0"/>
        <v>A3</v>
      </c>
      <c r="AF33" s="84"/>
      <c r="AG33" s="84"/>
      <c r="AH33" s="85"/>
      <c r="AI33" s="16"/>
      <c r="AK33" s="31" t="str">
        <f t="shared" si="1"/>
        <v/>
      </c>
      <c r="AM33" s="31" t="str">
        <f t="shared" si="2"/>
        <v/>
      </c>
      <c r="AO33" s="31" t="str">
        <f t="shared" si="3"/>
        <v/>
      </c>
      <c r="AQ33" s="31" t="str">
        <f t="shared" si="4"/>
        <v/>
      </c>
    </row>
    <row r="34" spans="1:43" x14ac:dyDescent="0.3">
      <c r="A34" s="15">
        <f>A33+1</f>
        <v>19</v>
      </c>
      <c r="B34" s="91" t="str">
        <f t="shared" si="8"/>
        <v>B</v>
      </c>
      <c r="C34" s="91"/>
      <c r="D34" s="80" t="str">
        <f>IFERROR(D33+'Einführung &amp; Erklärung'!$E$11,"")</f>
        <v/>
      </c>
      <c r="E34" s="81"/>
      <c r="F34" s="82"/>
      <c r="G34" s="83" t="str">
        <f>P27</f>
        <v>B3</v>
      </c>
      <c r="H34" s="84"/>
      <c r="I34" s="84"/>
      <c r="J34" s="84"/>
      <c r="K34" s="84"/>
      <c r="L34" s="84"/>
      <c r="M34" s="84"/>
      <c r="N34" s="84"/>
      <c r="O34" s="17" t="s">
        <v>10</v>
      </c>
      <c r="P34" s="84" t="str">
        <f>P26</f>
        <v>B1</v>
      </c>
      <c r="Q34" s="84"/>
      <c r="R34" s="84"/>
      <c r="S34" s="84"/>
      <c r="T34" s="84"/>
      <c r="U34" s="84"/>
      <c r="V34" s="84"/>
      <c r="W34" s="85"/>
      <c r="X34" s="92"/>
      <c r="Y34" s="93"/>
      <c r="Z34" s="93"/>
      <c r="AA34" s="17" t="s">
        <v>11</v>
      </c>
      <c r="AB34" s="93"/>
      <c r="AC34" s="93"/>
      <c r="AD34" s="93"/>
      <c r="AE34" s="83" t="str">
        <f t="shared" si="0"/>
        <v>A2</v>
      </c>
      <c r="AF34" s="84"/>
      <c r="AG34" s="84"/>
      <c r="AH34" s="85"/>
      <c r="AI34" s="16"/>
      <c r="AK34" s="31" t="str">
        <f t="shared" si="1"/>
        <v/>
      </c>
      <c r="AM34" s="31" t="str">
        <f t="shared" si="2"/>
        <v/>
      </c>
      <c r="AO34" s="31" t="str">
        <f t="shared" si="3"/>
        <v/>
      </c>
      <c r="AQ34" s="31" t="str">
        <f t="shared" si="4"/>
        <v/>
      </c>
    </row>
    <row r="35" spans="1:43" x14ac:dyDescent="0.3">
      <c r="A35" s="15">
        <f>A34+1</f>
        <v>20</v>
      </c>
      <c r="B35" s="91" t="str">
        <f t="shared" si="8"/>
        <v>B</v>
      </c>
      <c r="C35" s="91"/>
      <c r="D35" s="80" t="str">
        <f>IFERROR(D34+'Einführung &amp; Erklärung'!$E$11,"")</f>
        <v/>
      </c>
      <c r="E35" s="81"/>
      <c r="F35" s="82"/>
      <c r="G35" s="83" t="str">
        <f>G27</f>
        <v>B2</v>
      </c>
      <c r="H35" s="84"/>
      <c r="I35" s="84"/>
      <c r="J35" s="84"/>
      <c r="K35" s="84"/>
      <c r="L35" s="84"/>
      <c r="M35" s="84"/>
      <c r="N35" s="84"/>
      <c r="O35" s="17" t="s">
        <v>10</v>
      </c>
      <c r="P35" s="84" t="str">
        <f>G26</f>
        <v>B4</v>
      </c>
      <c r="Q35" s="84"/>
      <c r="R35" s="84"/>
      <c r="S35" s="84"/>
      <c r="T35" s="84"/>
      <c r="U35" s="84"/>
      <c r="V35" s="84"/>
      <c r="W35" s="85"/>
      <c r="X35" s="92"/>
      <c r="Y35" s="93"/>
      <c r="Z35" s="93"/>
      <c r="AA35" s="17" t="s">
        <v>11</v>
      </c>
      <c r="AB35" s="93"/>
      <c r="AC35" s="93"/>
      <c r="AD35" s="93"/>
      <c r="AE35" s="83" t="str">
        <f t="shared" ref="AE35" si="12">G34</f>
        <v>B3</v>
      </c>
      <c r="AF35" s="84"/>
      <c r="AG35" s="84"/>
      <c r="AH35" s="85"/>
      <c r="AI35" s="16"/>
      <c r="AK35" s="31" t="str">
        <f t="shared" si="1"/>
        <v/>
      </c>
      <c r="AM35" s="31" t="str">
        <f t="shared" si="2"/>
        <v/>
      </c>
      <c r="AO35" s="31" t="str">
        <f t="shared" si="3"/>
        <v/>
      </c>
      <c r="AQ35" s="31" t="str">
        <f t="shared" si="4"/>
        <v/>
      </c>
    </row>
    <row r="36" spans="1:43" x14ac:dyDescent="0.3">
      <c r="A36" s="15">
        <f>A35+1</f>
        <v>21</v>
      </c>
      <c r="B36" s="91" t="str">
        <f t="shared" si="8"/>
        <v>C</v>
      </c>
      <c r="C36" s="91"/>
      <c r="D36" s="80" t="str">
        <f>IFERROR(D35+'Einführung &amp; Erklärung'!$E$11,"")</f>
        <v/>
      </c>
      <c r="E36" s="81"/>
      <c r="F36" s="82"/>
      <c r="G36" s="83" t="str">
        <f>P20</f>
        <v>C2</v>
      </c>
      <c r="H36" s="84"/>
      <c r="I36" s="84"/>
      <c r="J36" s="84"/>
      <c r="K36" s="84"/>
      <c r="L36" s="84"/>
      <c r="M36" s="84"/>
      <c r="N36" s="84"/>
      <c r="O36" s="17" t="s">
        <v>10</v>
      </c>
      <c r="P36" s="84" t="str">
        <f>G28</f>
        <v>C3</v>
      </c>
      <c r="Q36" s="84"/>
      <c r="R36" s="84"/>
      <c r="S36" s="84"/>
      <c r="T36" s="84"/>
      <c r="U36" s="84"/>
      <c r="V36" s="84"/>
      <c r="W36" s="85"/>
      <c r="X36" s="92"/>
      <c r="Y36" s="93"/>
      <c r="Z36" s="93"/>
      <c r="AA36" s="17" t="s">
        <v>11</v>
      </c>
      <c r="AB36" s="93"/>
      <c r="AC36" s="93"/>
      <c r="AD36" s="93"/>
      <c r="AE36" s="83" t="str">
        <f t="shared" ref="AE36" si="13">G35</f>
        <v>B2</v>
      </c>
      <c r="AF36" s="84"/>
      <c r="AG36" s="84"/>
      <c r="AH36" s="85"/>
      <c r="AI36" s="16"/>
      <c r="AK36" s="31" t="str">
        <f t="shared" si="1"/>
        <v/>
      </c>
      <c r="AM36" s="31" t="str">
        <f t="shared" si="2"/>
        <v/>
      </c>
      <c r="AO36" s="31" t="str">
        <f t="shared" si="3"/>
        <v/>
      </c>
      <c r="AQ36" s="31" t="str">
        <f t="shared" si="4"/>
        <v/>
      </c>
    </row>
    <row r="37" spans="1:43" x14ac:dyDescent="0.3">
      <c r="A37" s="18">
        <f t="shared" ref="A37:A39" si="14">A36+1</f>
        <v>22</v>
      </c>
      <c r="B37" s="79" t="str">
        <f t="shared" si="8"/>
        <v>D</v>
      </c>
      <c r="C37" s="79"/>
      <c r="D37" s="80" t="str">
        <f>IFERROR(D36+'Einführung &amp; Erklärung'!$E$11,"")</f>
        <v/>
      </c>
      <c r="E37" s="81"/>
      <c r="F37" s="82"/>
      <c r="G37" s="83" t="str">
        <f>P21</f>
        <v>D2</v>
      </c>
      <c r="H37" s="84"/>
      <c r="I37" s="84"/>
      <c r="J37" s="84"/>
      <c r="K37" s="84"/>
      <c r="L37" s="84"/>
      <c r="M37" s="84"/>
      <c r="N37" s="84"/>
      <c r="O37" s="19" t="s">
        <v>10</v>
      </c>
      <c r="P37" s="84" t="str">
        <f>G29</f>
        <v>D3</v>
      </c>
      <c r="Q37" s="84"/>
      <c r="R37" s="84"/>
      <c r="S37" s="84"/>
      <c r="T37" s="84"/>
      <c r="U37" s="84"/>
      <c r="V37" s="84"/>
      <c r="W37" s="85"/>
      <c r="X37" s="86"/>
      <c r="Y37" s="87"/>
      <c r="Z37" s="87"/>
      <c r="AA37" s="19" t="s">
        <v>11</v>
      </c>
      <c r="AB37" s="87"/>
      <c r="AC37" s="87"/>
      <c r="AD37" s="87"/>
      <c r="AE37" s="88" t="str">
        <f t="shared" si="0"/>
        <v>C2</v>
      </c>
      <c r="AF37" s="89"/>
      <c r="AG37" s="89"/>
      <c r="AH37" s="90"/>
      <c r="AI37" s="20"/>
      <c r="AK37" s="31" t="str">
        <f t="shared" si="1"/>
        <v/>
      </c>
      <c r="AM37" s="31" t="str">
        <f t="shared" si="2"/>
        <v/>
      </c>
      <c r="AO37" s="31" t="str">
        <f t="shared" si="3"/>
        <v/>
      </c>
      <c r="AQ37" s="31" t="str">
        <f t="shared" si="4"/>
        <v/>
      </c>
    </row>
    <row r="38" spans="1:43" x14ac:dyDescent="0.3">
      <c r="A38" s="15">
        <f t="shared" si="14"/>
        <v>23</v>
      </c>
      <c r="B38" s="91" t="str">
        <f t="shared" si="8"/>
        <v>E</v>
      </c>
      <c r="C38" s="91"/>
      <c r="D38" s="80" t="str">
        <f>IFERROR(D37+'Einführung &amp; Erklärung'!$E$11,"")</f>
        <v/>
      </c>
      <c r="E38" s="81"/>
      <c r="F38" s="82"/>
      <c r="G38" s="83" t="str">
        <f>P22</f>
        <v>E2</v>
      </c>
      <c r="H38" s="84"/>
      <c r="I38" s="84"/>
      <c r="J38" s="84"/>
      <c r="K38" s="84"/>
      <c r="L38" s="84"/>
      <c r="M38" s="84"/>
      <c r="N38" s="84"/>
      <c r="O38" s="17" t="s">
        <v>10</v>
      </c>
      <c r="P38" s="84" t="str">
        <f>G30</f>
        <v>E3</v>
      </c>
      <c r="Q38" s="84"/>
      <c r="R38" s="84"/>
      <c r="S38" s="84"/>
      <c r="T38" s="84"/>
      <c r="U38" s="84"/>
      <c r="V38" s="84"/>
      <c r="W38" s="85"/>
      <c r="X38" s="92"/>
      <c r="Y38" s="93"/>
      <c r="Z38" s="93"/>
      <c r="AA38" s="17" t="s">
        <v>11</v>
      </c>
      <c r="AB38" s="93"/>
      <c r="AC38" s="93"/>
      <c r="AD38" s="93"/>
      <c r="AE38" s="83" t="str">
        <f t="shared" si="0"/>
        <v>D2</v>
      </c>
      <c r="AF38" s="84"/>
      <c r="AG38" s="84"/>
      <c r="AH38" s="85"/>
      <c r="AI38" s="16"/>
      <c r="AK38" s="31" t="str">
        <f t="shared" si="1"/>
        <v/>
      </c>
      <c r="AM38" s="31" t="str">
        <f t="shared" si="2"/>
        <v/>
      </c>
      <c r="AO38" s="31" t="str">
        <f t="shared" si="3"/>
        <v/>
      </c>
      <c r="AQ38" s="31" t="str">
        <f t="shared" si="4"/>
        <v/>
      </c>
    </row>
    <row r="39" spans="1:43" ht="15" thickBot="1" x14ac:dyDescent="0.35">
      <c r="A39" s="21">
        <f t="shared" si="14"/>
        <v>24</v>
      </c>
      <c r="B39" s="53" t="str">
        <f t="shared" si="8"/>
        <v>F</v>
      </c>
      <c r="C39" s="53"/>
      <c r="D39" s="54" t="str">
        <f>IFERROR(D38+'Einführung &amp; Erklärung'!$E$11,"")</f>
        <v/>
      </c>
      <c r="E39" s="55"/>
      <c r="F39" s="56"/>
      <c r="G39" s="57" t="str">
        <f>P23</f>
        <v>F2</v>
      </c>
      <c r="H39" s="58"/>
      <c r="I39" s="58"/>
      <c r="J39" s="58"/>
      <c r="K39" s="58"/>
      <c r="L39" s="58"/>
      <c r="M39" s="58"/>
      <c r="N39" s="58"/>
      <c r="O39" s="6" t="s">
        <v>10</v>
      </c>
      <c r="P39" s="58" t="str">
        <f>G31</f>
        <v>F3</v>
      </c>
      <c r="Q39" s="58"/>
      <c r="R39" s="58"/>
      <c r="S39" s="58"/>
      <c r="T39" s="58"/>
      <c r="U39" s="58"/>
      <c r="V39" s="58"/>
      <c r="W39" s="59"/>
      <c r="X39" s="60"/>
      <c r="Y39" s="61"/>
      <c r="Z39" s="61"/>
      <c r="AA39" s="6" t="s">
        <v>11</v>
      </c>
      <c r="AB39" s="61"/>
      <c r="AC39" s="61"/>
      <c r="AD39" s="61"/>
      <c r="AE39" s="57" t="str">
        <f t="shared" si="0"/>
        <v>E2</v>
      </c>
      <c r="AF39" s="58"/>
      <c r="AG39" s="58"/>
      <c r="AH39" s="59"/>
      <c r="AI39" s="7"/>
      <c r="AK39" s="31" t="str">
        <f t="shared" si="1"/>
        <v/>
      </c>
      <c r="AM39" s="31" t="str">
        <f t="shared" si="2"/>
        <v/>
      </c>
      <c r="AO39" s="31" t="str">
        <f t="shared" si="3"/>
        <v/>
      </c>
      <c r="AQ39" s="31" t="str">
        <f t="shared" si="4"/>
        <v/>
      </c>
    </row>
    <row r="40" spans="1:43" ht="15" thickBot="1" x14ac:dyDescent="0.35">
      <c r="D40" s="22"/>
    </row>
    <row r="41" spans="1:43" ht="15" thickBot="1" x14ac:dyDescent="0.35">
      <c r="A41" s="97" t="str">
        <f>B3</f>
        <v>Gruppe A</v>
      </c>
      <c r="B41" s="98"/>
      <c r="C41" s="98"/>
      <c r="D41" s="98"/>
      <c r="E41" s="98"/>
      <c r="F41" s="99"/>
      <c r="G41" s="94" t="s">
        <v>17</v>
      </c>
      <c r="H41" s="96"/>
      <c r="I41" s="94" t="s">
        <v>33</v>
      </c>
      <c r="J41" s="71"/>
      <c r="K41" s="97" t="s">
        <v>32</v>
      </c>
      <c r="L41" s="98"/>
      <c r="M41" s="98"/>
      <c r="N41" s="98"/>
      <c r="O41" s="99"/>
      <c r="P41" s="70" t="s">
        <v>18</v>
      </c>
      <c r="Q41" s="71"/>
      <c r="S41" s="94" t="str">
        <f>N3</f>
        <v>Gruppe B</v>
      </c>
      <c r="T41" s="95"/>
      <c r="U41" s="95"/>
      <c r="V41" s="95"/>
      <c r="W41" s="95"/>
      <c r="X41" s="71"/>
      <c r="Y41" s="94" t="s">
        <v>17</v>
      </c>
      <c r="Z41" s="96"/>
      <c r="AA41" s="94" t="str">
        <f>I41</f>
        <v>Siege</v>
      </c>
      <c r="AB41" s="71"/>
      <c r="AC41" s="97" t="str">
        <f>K41</f>
        <v>Treffer</v>
      </c>
      <c r="AD41" s="98"/>
      <c r="AE41" s="98"/>
      <c r="AF41" s="98"/>
      <c r="AG41" s="99"/>
      <c r="AH41" s="70" t="s">
        <v>18</v>
      </c>
      <c r="AI41" s="71"/>
    </row>
    <row r="42" spans="1:43" x14ac:dyDescent="0.3">
      <c r="A42" s="27"/>
      <c r="B42" s="72" t="str">
        <f>C4</f>
        <v>A1</v>
      </c>
      <c r="C42" s="72"/>
      <c r="D42" s="72"/>
      <c r="E42" s="72"/>
      <c r="F42" s="73"/>
      <c r="G42" s="74">
        <f ca="1">SUM(SUMIF($G$16:$N$39,B42,$AO$16:$AO$39),SUMIF($P$16:$W$39,B42,$AQ$16:$AQ$39))</f>
        <v>0</v>
      </c>
      <c r="H42" s="75"/>
      <c r="I42" s="74">
        <f ca="1">SUM(SUMIF($G$16:$N$39,B42,$AK$16:$AK$39),SUMIF($P$16:$W$39,B42,$AM$16:$AM$39))</f>
        <v>0</v>
      </c>
      <c r="J42" s="75"/>
      <c r="K42" s="74">
        <f ca="1">SUM(SUMIF($G$16:$N$39,B42,$X$16:$Z$39),SUMIF($P$16:$W$39,B42,$AB$16:$AD$39))</f>
        <v>0</v>
      </c>
      <c r="L42" s="75"/>
      <c r="M42" s="13" t="s">
        <v>11</v>
      </c>
      <c r="N42" s="76">
        <f ca="1">SUM(SUMIF($P$16:$W$39,B42,$X$16:$Z$39),SUMIF($G$16:$N$39,B42,$AB$16:$AD$39))</f>
        <v>0</v>
      </c>
      <c r="O42" s="73"/>
      <c r="P42" s="77">
        <f ca="1">K42-N42</f>
        <v>0</v>
      </c>
      <c r="Q42" s="78"/>
      <c r="S42" s="27"/>
      <c r="T42" s="72" t="str">
        <f>O4</f>
        <v>B1</v>
      </c>
      <c r="U42" s="72"/>
      <c r="V42" s="72"/>
      <c r="W42" s="72"/>
      <c r="X42" s="73"/>
      <c r="Y42" s="74">
        <f ca="1">SUM(SUMIF($G$16:$N$39,T42,$AO$16:$AO$39),SUMIF($P$16:$W$39,T42,$AQ$16:$AQ$39))</f>
        <v>0</v>
      </c>
      <c r="Z42" s="75"/>
      <c r="AA42" s="74">
        <f ca="1">SUM(SUMIF($G$16:$N$39,T42,$AK$16:$AK$39),SUMIF($P$16:$W$39,T42,$AM$16:$AM$39))</f>
        <v>0</v>
      </c>
      <c r="AB42" s="75"/>
      <c r="AC42" s="74">
        <f ca="1">SUM(SUMIF($G$16:$N$39,T42,$X$16:$Z$39),SUMIF($P$16:$W$39,T42,$AB$16:$AD$39))</f>
        <v>0</v>
      </c>
      <c r="AD42" s="75"/>
      <c r="AE42" s="13" t="s">
        <v>11</v>
      </c>
      <c r="AF42" s="76">
        <f ca="1">SUM(SUMIF($P$16:$W$39,T42,$X$16:$Z$39),SUMIF($G$16:$N$39,T42,$AB$16:$AD$39))</f>
        <v>0</v>
      </c>
      <c r="AG42" s="73"/>
      <c r="AH42" s="77">
        <f ca="1">AC42-AF42</f>
        <v>0</v>
      </c>
      <c r="AI42" s="78"/>
    </row>
    <row r="43" spans="1:43" x14ac:dyDescent="0.3">
      <c r="A43" s="28"/>
      <c r="B43" s="121" t="str">
        <f>C5</f>
        <v>A2</v>
      </c>
      <c r="C43" s="121"/>
      <c r="D43" s="121"/>
      <c r="E43" s="121"/>
      <c r="F43" s="122"/>
      <c r="G43" s="117">
        <f ca="1">SUM(SUMIF($G$16:$N$39,B43,$AO$16:$AO$39),SUMIF($P$16:$W$39,B43,$AQ$16:$AQ$39))</f>
        <v>0</v>
      </c>
      <c r="H43" s="118"/>
      <c r="I43" s="117">
        <f ca="1">SUM(SUMIF($G$16:$N$39,B43,$AK$16:$AK$39),SUMIF($P$16:$W$39,B43,$AM$16:$AM$39))</f>
        <v>0</v>
      </c>
      <c r="J43" s="118"/>
      <c r="K43" s="117">
        <f ca="1">SUM(SUMIF($G$16:$N$39,B43,$X$16:$Z$39),SUMIF($P$16:$W$39,B43,$AB$16:$AD$39))</f>
        <v>0</v>
      </c>
      <c r="L43" s="118"/>
      <c r="M43" s="17" t="s">
        <v>11</v>
      </c>
      <c r="N43" s="123">
        <f ca="1">SUM(SUMIF($P$16:$W$39,B43,$X$16:$Z$39),SUMIF($G$16:$N$39,B43,$AB$16:$AD$39))</f>
        <v>0</v>
      </c>
      <c r="O43" s="122"/>
      <c r="P43" s="119">
        <f ca="1">K43-N43</f>
        <v>0</v>
      </c>
      <c r="Q43" s="120"/>
      <c r="S43" s="28"/>
      <c r="T43" s="121" t="str">
        <f>O5</f>
        <v>B2</v>
      </c>
      <c r="U43" s="121"/>
      <c r="V43" s="121"/>
      <c r="W43" s="121"/>
      <c r="X43" s="122"/>
      <c r="Y43" s="117">
        <f ca="1">SUM(SUMIF($G$16:$N$39,T43,$AO$16:$AO$39),SUMIF($P$16:$W$39,T43,$AQ$16:$AQ$39))</f>
        <v>0</v>
      </c>
      <c r="Z43" s="118"/>
      <c r="AA43" s="117">
        <f ca="1">SUM(SUMIF($G$16:$N$39,T43,$AK$16:$AK$39),SUMIF($P$16:$W$39,T43,$AM$16:$AM$39))</f>
        <v>0</v>
      </c>
      <c r="AB43" s="118"/>
      <c r="AC43" s="117">
        <f ca="1">SUM(SUMIF($G$16:$N$39,T43,$X$16:$Z$39),SUMIF($P$16:$W$39,T43,$AB$16:$AD$39))</f>
        <v>0</v>
      </c>
      <c r="AD43" s="118"/>
      <c r="AE43" s="17" t="s">
        <v>11</v>
      </c>
      <c r="AF43" s="123">
        <f ca="1">SUM(SUMIF($P$16:$W$39,T43,$X$16:$Z$39),SUMIF($G$16:$N$39,T43,$AB$16:$AD$39))</f>
        <v>0</v>
      </c>
      <c r="AG43" s="122"/>
      <c r="AH43" s="119">
        <f ca="1">AC43-AF43</f>
        <v>0</v>
      </c>
      <c r="AI43" s="120"/>
    </row>
    <row r="44" spans="1:43" x14ac:dyDescent="0.3">
      <c r="A44" s="28"/>
      <c r="B44" s="121" t="str">
        <f>C6</f>
        <v>A3</v>
      </c>
      <c r="C44" s="121"/>
      <c r="D44" s="121"/>
      <c r="E44" s="121"/>
      <c r="F44" s="122"/>
      <c r="G44" s="117">
        <f ca="1">SUM(SUMIF($G$16:$N$39,B44,$AO$16:$AO$39),SUMIF($P$16:$W$39,B44,$AQ$16:$AQ$39))</f>
        <v>0</v>
      </c>
      <c r="H44" s="118"/>
      <c r="I44" s="117">
        <f ca="1">SUM(SUMIF($G$16:$N$39,B44,$AK$16:$AK$39),SUMIF($P$16:$W$39,B44,$AM$16:$AM$39))</f>
        <v>0</v>
      </c>
      <c r="J44" s="118"/>
      <c r="K44" s="117">
        <f ca="1">SUM(SUMIF($G$16:$N$39,B44,$X$16:$Z$39),SUMIF($P$16:$W$39,B44,$AB$16:$AD$39))</f>
        <v>0</v>
      </c>
      <c r="L44" s="118"/>
      <c r="M44" s="17" t="s">
        <v>11</v>
      </c>
      <c r="N44" s="123">
        <f ca="1">SUM(SUMIF($P$16:$W$39,B44,$X$16:$Z$39),SUMIF($G$16:$N$39,B44,$AB$16:$AD$39))</f>
        <v>0</v>
      </c>
      <c r="O44" s="122"/>
      <c r="P44" s="119">
        <f ca="1">K44-N44</f>
        <v>0</v>
      </c>
      <c r="Q44" s="120"/>
      <c r="S44" s="28"/>
      <c r="T44" s="121" t="str">
        <f>O6</f>
        <v>B3</v>
      </c>
      <c r="U44" s="121"/>
      <c r="V44" s="121"/>
      <c r="W44" s="121"/>
      <c r="X44" s="122"/>
      <c r="Y44" s="117">
        <f ca="1">SUM(SUMIF($G$16:$N$39,T44,$AO$16:$AO$39),SUMIF($P$16:$W$39,T44,$AQ$16:$AQ$39))</f>
        <v>0</v>
      </c>
      <c r="Z44" s="118"/>
      <c r="AA44" s="117">
        <f ca="1">SUM(SUMIF($G$16:$N$39,T44,$AK$16:$AK$39),SUMIF($P$16:$W$39,T44,$AM$16:$AM$39))</f>
        <v>0</v>
      </c>
      <c r="AB44" s="118"/>
      <c r="AC44" s="117">
        <f ca="1">SUM(SUMIF($G$16:$N$39,T44,$X$16:$Z$39),SUMIF($P$16:$W$39,T44,$AB$16:$AD$39))</f>
        <v>0</v>
      </c>
      <c r="AD44" s="118"/>
      <c r="AE44" s="17" t="s">
        <v>11</v>
      </c>
      <c r="AF44" s="123">
        <f ca="1">SUM(SUMIF($P$16:$W$39,T44,$X$16:$Z$39),SUMIF($G$16:$N$39,T44,$AB$16:$AD$39))</f>
        <v>0</v>
      </c>
      <c r="AG44" s="122"/>
      <c r="AH44" s="119">
        <f ca="1">AC44-AF44</f>
        <v>0</v>
      </c>
      <c r="AI44" s="120"/>
    </row>
    <row r="45" spans="1:43" ht="15" thickBot="1" x14ac:dyDescent="0.35">
      <c r="A45" s="29"/>
      <c r="B45" s="65" t="str">
        <f>C7</f>
        <v>A4</v>
      </c>
      <c r="C45" s="65"/>
      <c r="D45" s="65"/>
      <c r="E45" s="65"/>
      <c r="F45" s="65"/>
      <c r="G45" s="64">
        <f ca="1">SUM(SUMIF($G$16:$N$39,B45,$AO$16:$AO$39),SUMIF($P$16:$W$39,B45,$AQ$16:$AQ$39))</f>
        <v>0</v>
      </c>
      <c r="H45" s="65"/>
      <c r="I45" s="64">
        <f ca="1">SUM(SUMIF($G$16:$N$39,B45,$AK$16:$AK$39),SUMIF($P$16:$W$39,B45,$AM$16:$AM$39))</f>
        <v>0</v>
      </c>
      <c r="J45" s="65"/>
      <c r="K45" s="64">
        <f ca="1">SUM(SUMIF($G$16:$N$39,B45,$X$16:$Z$39),SUMIF($P$16:$W$39,B45,$AB$16:$AD$39))</f>
        <v>0</v>
      </c>
      <c r="L45" s="65"/>
      <c r="M45" s="6" t="s">
        <v>11</v>
      </c>
      <c r="N45" s="66">
        <f ca="1">SUM(SUMIF($P$16:$W$39,B45,$X$16:$Z$39),SUMIF($G$16:$N$39,B45,$AB$16:$AD$39))</f>
        <v>0</v>
      </c>
      <c r="O45" s="67"/>
      <c r="P45" s="68">
        <f ca="1">K45-N45</f>
        <v>0</v>
      </c>
      <c r="Q45" s="69"/>
      <c r="S45" s="29"/>
      <c r="T45" s="62" t="str">
        <f>O7</f>
        <v>B4</v>
      </c>
      <c r="U45" s="62"/>
      <c r="V45" s="62"/>
      <c r="W45" s="62"/>
      <c r="X45" s="63"/>
      <c r="Y45" s="64">
        <f ca="1">SUM(SUMIF($G$16:$N$39,T45,$AO$16:$AO$39),SUMIF($P$16:$W$39,T45,$AQ$16:$AQ$39))</f>
        <v>0</v>
      </c>
      <c r="Z45" s="65"/>
      <c r="AA45" s="64">
        <f ca="1">SUM(SUMIF($G$16:$N$39,T45,$AK$16:$AK$39),SUMIF($P$16:$W$39,T45,$AM$16:$AM$39))</f>
        <v>0</v>
      </c>
      <c r="AB45" s="65"/>
      <c r="AC45" s="64">
        <f ca="1">SUM(SUMIF($G$16:$N$39,T45,$X$16:$Z$39),SUMIF($P$16:$W$39,T45,$AB$16:$AD$39))</f>
        <v>0</v>
      </c>
      <c r="AD45" s="65"/>
      <c r="AE45" s="6" t="s">
        <v>11</v>
      </c>
      <c r="AF45" s="66">
        <f ca="1">SUM(SUMIF($P$16:$W$39,T45,$X$16:$Z$39),SUMIF($G$16:$N$39,T45,$AB$16:$AD$39))</f>
        <v>0</v>
      </c>
      <c r="AG45" s="67"/>
      <c r="AH45" s="68">
        <f ca="1">AC45-AF45</f>
        <v>0</v>
      </c>
      <c r="AI45" s="69"/>
    </row>
    <row r="46" spans="1:43" ht="15" thickBot="1" x14ac:dyDescent="0.35">
      <c r="P46" s="23"/>
      <c r="Q46" s="23"/>
      <c r="AH46" s="23"/>
      <c r="AI46" s="23"/>
    </row>
    <row r="47" spans="1:43" ht="15" thickBot="1" x14ac:dyDescent="0.35">
      <c r="A47" s="97" t="str">
        <f>Z3</f>
        <v>Gruppe C</v>
      </c>
      <c r="B47" s="97"/>
      <c r="C47" s="97"/>
      <c r="D47" s="97"/>
      <c r="E47" s="97"/>
      <c r="F47" s="97"/>
      <c r="G47" s="94" t="s">
        <v>17</v>
      </c>
      <c r="H47" s="96"/>
      <c r="I47" s="94" t="str">
        <f>I41</f>
        <v>Siege</v>
      </c>
      <c r="J47" s="71"/>
      <c r="K47" s="97" t="str">
        <f>AC41</f>
        <v>Treffer</v>
      </c>
      <c r="L47" s="98"/>
      <c r="M47" s="98"/>
      <c r="N47" s="98"/>
      <c r="O47" s="99"/>
      <c r="P47" s="70" t="s">
        <v>18</v>
      </c>
      <c r="Q47" s="71"/>
      <c r="S47" s="94" t="str">
        <f>B9</f>
        <v>Gruppe D</v>
      </c>
      <c r="T47" s="95"/>
      <c r="U47" s="95"/>
      <c r="V47" s="95"/>
      <c r="W47" s="95"/>
      <c r="X47" s="71"/>
      <c r="Y47" s="94" t="s">
        <v>17</v>
      </c>
      <c r="Z47" s="96"/>
      <c r="AA47" s="94" t="str">
        <f>I47</f>
        <v>Siege</v>
      </c>
      <c r="AB47" s="71"/>
      <c r="AC47" s="97" t="str">
        <f>K47</f>
        <v>Treffer</v>
      </c>
      <c r="AD47" s="98"/>
      <c r="AE47" s="98"/>
      <c r="AF47" s="98"/>
      <c r="AG47" s="99"/>
      <c r="AH47" s="70" t="s">
        <v>18</v>
      </c>
      <c r="AI47" s="71"/>
    </row>
    <row r="48" spans="1:43" x14ac:dyDescent="0.3">
      <c r="A48" s="30"/>
      <c r="B48" s="72" t="str">
        <f>AA4</f>
        <v>C1</v>
      </c>
      <c r="C48" s="72"/>
      <c r="D48" s="72"/>
      <c r="E48" s="72"/>
      <c r="F48" s="73"/>
      <c r="G48" s="74">
        <f ca="1">SUM(SUMIF($G$16:$N$39,B48,$AO$16:$AO$39),SUMIF($P$16:$W$39,B48,$AQ$16:$AQ$39))</f>
        <v>0</v>
      </c>
      <c r="H48" s="75"/>
      <c r="I48" s="74">
        <f ca="1">SUM(SUMIF($G$16:$N$39,B48,$AK$16:$AK$39),SUMIF($P$16:$W$39,B48,$AM$16:$AM$39))</f>
        <v>0</v>
      </c>
      <c r="J48" s="75"/>
      <c r="K48" s="74">
        <f ca="1">SUM(SUMIF($G$16:$N$39,B48,$X$16:$Z$39),SUMIF($P$16:$W$39,B48,$AB$16:$AD$39))</f>
        <v>0</v>
      </c>
      <c r="L48" s="75"/>
      <c r="M48" s="13" t="s">
        <v>11</v>
      </c>
      <c r="N48" s="76">
        <f ca="1">SUM(SUMIF($P$16:$W$39,B48,$X$16:$Z$39),SUMIF($G$16:$N$39,B48,$AB$16:$AD$39))</f>
        <v>0</v>
      </c>
      <c r="O48" s="73"/>
      <c r="P48" s="77">
        <f ca="1">K48-N48</f>
        <v>0</v>
      </c>
      <c r="Q48" s="78"/>
      <c r="S48" s="30"/>
      <c r="T48" s="72" t="str">
        <f>C10</f>
        <v>D1</v>
      </c>
      <c r="U48" s="72"/>
      <c r="V48" s="72"/>
      <c r="W48" s="72"/>
      <c r="X48" s="73"/>
      <c r="Y48" s="74">
        <f ca="1">SUM(SUMIF($G$16:$N$39,T48,$AO$16:$AO$39),SUMIF($P$16:$W$39,T48,$AQ$16:$AQ$39))</f>
        <v>0</v>
      </c>
      <c r="Z48" s="75"/>
      <c r="AA48" s="74">
        <f ca="1">SUM(SUMIF($G$16:$N$39,T48,$AK$16:$AK$39),SUMIF($P$16:$W$39,T48,$AM$16:$AM$39))</f>
        <v>0</v>
      </c>
      <c r="AB48" s="75"/>
      <c r="AC48" s="74">
        <f ca="1">SUM(SUMIF($G$16:$N$39,T48,$X$16:$Z$39),SUMIF($P$16:$W$39,T48,$AB$16:$AD$39))</f>
        <v>0</v>
      </c>
      <c r="AD48" s="75"/>
      <c r="AE48" s="13" t="s">
        <v>11</v>
      </c>
      <c r="AF48" s="76">
        <f ca="1">SUM(SUMIF($P$16:$W$39,T48,$X$16:$Z$39),SUMIF($G$16:$N$39,T48,$AB$16:$AD$39))</f>
        <v>0</v>
      </c>
      <c r="AG48" s="73"/>
      <c r="AH48" s="77">
        <f ca="1">AC48-AF48</f>
        <v>0</v>
      </c>
      <c r="AI48" s="78"/>
    </row>
    <row r="49" spans="1:35" x14ac:dyDescent="0.3">
      <c r="A49" s="28"/>
      <c r="B49" s="121" t="str">
        <f>AA5</f>
        <v>C2</v>
      </c>
      <c r="C49" s="121"/>
      <c r="D49" s="121"/>
      <c r="E49" s="121"/>
      <c r="F49" s="122"/>
      <c r="G49" s="117">
        <f ca="1">SUM(SUMIF($G$16:$N$39,B49,$AO$16:$AO$39),SUMIF($P$16:$W$39,B49,$AQ$16:$AQ$39))</f>
        <v>0</v>
      </c>
      <c r="H49" s="118"/>
      <c r="I49" s="117">
        <f ca="1">SUM(SUMIF($G$16:$N$39,B49,$AK$16:$AK$39),SUMIF($P$16:$W$39,B49,$AM$16:$AM$39))</f>
        <v>0</v>
      </c>
      <c r="J49" s="118"/>
      <c r="K49" s="117">
        <f ca="1">SUM(SUMIF($G$16:$N$39,B49,$X$16:$Z$39),SUMIF($P$16:$W$39,B49,$AB$16:$AD$39))</f>
        <v>0</v>
      </c>
      <c r="L49" s="118"/>
      <c r="M49" s="17" t="s">
        <v>11</v>
      </c>
      <c r="N49" s="123">
        <f ca="1">SUM(SUMIF($P$16:$W$39,B49,$X$16:$Z$39),SUMIF($G$16:$N$39,B49,$AB$16:$AD$39))</f>
        <v>0</v>
      </c>
      <c r="O49" s="122"/>
      <c r="P49" s="119">
        <f ca="1">K49-N49</f>
        <v>0</v>
      </c>
      <c r="Q49" s="120"/>
      <c r="S49" s="28"/>
      <c r="T49" s="121" t="str">
        <f>C11</f>
        <v>D2</v>
      </c>
      <c r="U49" s="121"/>
      <c r="V49" s="121"/>
      <c r="W49" s="121"/>
      <c r="X49" s="122"/>
      <c r="Y49" s="117">
        <f ca="1">SUM(SUMIF($G$16:$N$39,T49,$AO$16:$AO$39),SUMIF($P$16:$W$39,T49,$AQ$16:$AQ$39))</f>
        <v>0</v>
      </c>
      <c r="Z49" s="118"/>
      <c r="AA49" s="117">
        <f ca="1">SUM(SUMIF($G$16:$N$39,T49,$AK$16:$AK$39),SUMIF($P$16:$W$39,T49,$AM$16:$AM$39))</f>
        <v>0</v>
      </c>
      <c r="AB49" s="118"/>
      <c r="AC49" s="117">
        <f ca="1">SUM(SUMIF($G$16:$N$39,T49,$X$16:$Z$39),SUMIF($P$16:$W$39,T49,$AB$16:$AD$39))</f>
        <v>0</v>
      </c>
      <c r="AD49" s="118"/>
      <c r="AE49" s="17" t="s">
        <v>11</v>
      </c>
      <c r="AF49" s="123">
        <f ca="1">SUM(SUMIF($P$16:$W$39,T49,$X$16:$Z$39),SUMIF($G$16:$N$39,T49,$AB$16:$AD$39))</f>
        <v>0</v>
      </c>
      <c r="AG49" s="122"/>
      <c r="AH49" s="119">
        <f ca="1">AC49-AF49</f>
        <v>0</v>
      </c>
      <c r="AI49" s="120"/>
    </row>
    <row r="50" spans="1:35" ht="15" thickBot="1" x14ac:dyDescent="0.35">
      <c r="A50" s="29"/>
      <c r="B50" s="138" t="str">
        <f>AA6</f>
        <v>C3</v>
      </c>
      <c r="C50" s="138"/>
      <c r="D50" s="138"/>
      <c r="E50" s="138"/>
      <c r="F50" s="67"/>
      <c r="G50" s="64">
        <f ca="1">SUM(SUMIF($G$16:$N$39,B50,$AO$16:$AO$39),SUMIF($P$16:$W$39,B50,$AQ$16:$AQ$39))</f>
        <v>0</v>
      </c>
      <c r="H50" s="65"/>
      <c r="I50" s="64">
        <f ca="1">SUM(SUMIF($G$16:$N$39,B50,$AK$16:$AK$39),SUMIF($P$16:$W$39,B50,$AM$16:$AM$39))</f>
        <v>0</v>
      </c>
      <c r="J50" s="65"/>
      <c r="K50" s="64">
        <f ca="1">SUM(SUMIF($G$16:$N$39,B50,$X$16:$Z$39),SUMIF($P$16:$W$39,B50,$AB$16:$AD$39))</f>
        <v>0</v>
      </c>
      <c r="L50" s="65"/>
      <c r="M50" s="6" t="s">
        <v>11</v>
      </c>
      <c r="N50" s="66">
        <f ca="1">SUM(SUMIF($P$16:$W$39,B50,$X$16:$Z$39),SUMIF($G$16:$N$39,B50,$AB$16:$AD$39))</f>
        <v>0</v>
      </c>
      <c r="O50" s="67"/>
      <c r="P50" s="68">
        <f ca="1">K50-N50</f>
        <v>0</v>
      </c>
      <c r="Q50" s="69"/>
      <c r="S50" s="29"/>
      <c r="T50" s="138" t="str">
        <f>C12</f>
        <v>D3</v>
      </c>
      <c r="U50" s="138"/>
      <c r="V50" s="138"/>
      <c r="W50" s="138"/>
      <c r="X50" s="67"/>
      <c r="Y50" s="64">
        <f ca="1">SUM(SUMIF($G$16:$N$39,T50,$AO$16:$AO$39),SUMIF($P$16:$W$39,T50,$AQ$16:$AQ$39))</f>
        <v>0</v>
      </c>
      <c r="Z50" s="65"/>
      <c r="AA50" s="64">
        <f ca="1">SUM(SUMIF($G$16:$N$39,T50,$AK$16:$AK$39),SUMIF($P$16:$W$39,T50,$AM$16:$AM$39))</f>
        <v>0</v>
      </c>
      <c r="AB50" s="65"/>
      <c r="AC50" s="64">
        <f ca="1">SUM(SUMIF($G$16:$N$39,T50,$X$16:$Z$39),SUMIF($P$16:$W$39,T50,$AB$16:$AD$39))</f>
        <v>0</v>
      </c>
      <c r="AD50" s="65"/>
      <c r="AE50" s="6" t="s">
        <v>11</v>
      </c>
      <c r="AF50" s="66">
        <f ca="1">SUM(SUMIF($P$16:$W$39,T50,$X$16:$Z$39),SUMIF($G$16:$N$39,T50,$AB$16:$AD$39))</f>
        <v>0</v>
      </c>
      <c r="AG50" s="67"/>
      <c r="AH50" s="68">
        <f ca="1">AC50-AF50</f>
        <v>0</v>
      </c>
      <c r="AI50" s="69"/>
    </row>
    <row r="51" spans="1:35" ht="15" thickBot="1" x14ac:dyDescent="0.35"/>
    <row r="52" spans="1:35" ht="15" thickBot="1" x14ac:dyDescent="0.35">
      <c r="A52" s="97" t="str">
        <f>N9</f>
        <v>Gruppe E</v>
      </c>
      <c r="B52" s="98"/>
      <c r="C52" s="98"/>
      <c r="D52" s="98"/>
      <c r="E52" s="98"/>
      <c r="F52" s="99"/>
      <c r="G52" s="94" t="s">
        <v>17</v>
      </c>
      <c r="H52" s="96"/>
      <c r="I52" s="94" t="str">
        <f>I47</f>
        <v>Siege</v>
      </c>
      <c r="J52" s="71"/>
      <c r="K52" s="97" t="str">
        <f>K47</f>
        <v>Treffer</v>
      </c>
      <c r="L52" s="98"/>
      <c r="M52" s="98"/>
      <c r="N52" s="98"/>
      <c r="O52" s="99"/>
      <c r="P52" s="70" t="s">
        <v>18</v>
      </c>
      <c r="Q52" s="71"/>
      <c r="S52" s="94" t="str">
        <f>Z9</f>
        <v>Gruppe F</v>
      </c>
      <c r="T52" s="95"/>
      <c r="U52" s="95"/>
      <c r="V52" s="95"/>
      <c r="W52" s="95"/>
      <c r="X52" s="71"/>
      <c r="Y52" s="94" t="s">
        <v>17</v>
      </c>
      <c r="Z52" s="96"/>
      <c r="AA52" s="94" t="str">
        <f>I52</f>
        <v>Siege</v>
      </c>
      <c r="AB52" s="71"/>
      <c r="AC52" s="97" t="str">
        <f>K52</f>
        <v>Treffer</v>
      </c>
      <c r="AD52" s="98"/>
      <c r="AE52" s="98"/>
      <c r="AF52" s="98"/>
      <c r="AG52" s="99"/>
      <c r="AH52" s="70" t="s">
        <v>18</v>
      </c>
      <c r="AI52" s="71"/>
    </row>
    <row r="53" spans="1:35" x14ac:dyDescent="0.3">
      <c r="A53" s="30"/>
      <c r="B53" s="72" t="str">
        <f>O10</f>
        <v>E1</v>
      </c>
      <c r="C53" s="72"/>
      <c r="D53" s="72"/>
      <c r="E53" s="72"/>
      <c r="F53" s="73"/>
      <c r="G53" s="74">
        <f ca="1">SUM(SUMIF($G$16:$N$39,B53,$AO$16:$AO$39),SUMIF($P$16:$W$39,B53,$AQ$16:$AQ$39))</f>
        <v>0</v>
      </c>
      <c r="H53" s="75"/>
      <c r="I53" s="74">
        <f ca="1">SUM(SUMIF($G$16:$N$39,B53,$AK$16:$AK$39),SUMIF($P$16:$W$39,B53,$AM$16:$AM$39))</f>
        <v>0</v>
      </c>
      <c r="J53" s="75"/>
      <c r="K53" s="74">
        <f ca="1">SUM(SUMIF($G$16:$N$39,B53,$X$16:$Z$39),SUMIF($P$16:$W$39,B53,$AB$16:$AD$39))</f>
        <v>0</v>
      </c>
      <c r="L53" s="75"/>
      <c r="M53" s="13" t="s">
        <v>11</v>
      </c>
      <c r="N53" s="76">
        <f ca="1">SUM(SUMIF($P$16:$W$39,B53,$X$16:$Z$39),SUMIF($G$16:$N$39,B53,$AB$16:$AD$39))</f>
        <v>0</v>
      </c>
      <c r="O53" s="73"/>
      <c r="P53" s="77">
        <f ca="1">K53-N53</f>
        <v>0</v>
      </c>
      <c r="Q53" s="78"/>
      <c r="S53" s="30"/>
      <c r="T53" s="72" t="str">
        <f>AA10</f>
        <v>F1</v>
      </c>
      <c r="U53" s="72"/>
      <c r="V53" s="72"/>
      <c r="W53" s="72"/>
      <c r="X53" s="73"/>
      <c r="Y53" s="74">
        <f ca="1">SUM(SUMIF($G$16:$N$39,T53,$AO$16:$AO$39),SUMIF($P$16:$W$39,T53,$AQ$16:$AQ$39))</f>
        <v>0</v>
      </c>
      <c r="Z53" s="75"/>
      <c r="AA53" s="74">
        <f ca="1">SUM(SUMIF($G$16:$N$39,T53,$AK$16:$AK$39),SUMIF($P$16:$W$39,T53,$AM$16:$AM$39))</f>
        <v>0</v>
      </c>
      <c r="AB53" s="75"/>
      <c r="AC53" s="74">
        <f ca="1">SUM(SUMIF($G$16:$N$39,T53,$X$16:$Z$39),SUMIF($P$16:$W$39,T53,$AB$16:$AD$39))</f>
        <v>0</v>
      </c>
      <c r="AD53" s="75"/>
      <c r="AE53" s="13" t="s">
        <v>11</v>
      </c>
      <c r="AF53" s="76">
        <f ca="1">SUM(SUMIF($P$16:$W$39,T53,$X$16:$Z$39),SUMIF($G$16:$N$39,T53,$AB$16:$AD$39))</f>
        <v>0</v>
      </c>
      <c r="AG53" s="73"/>
      <c r="AH53" s="77">
        <f ca="1">AC53-AF53</f>
        <v>0</v>
      </c>
      <c r="AI53" s="78"/>
    </row>
    <row r="54" spans="1:35" x14ac:dyDescent="0.3">
      <c r="A54" s="28"/>
      <c r="B54" s="121" t="str">
        <f>O11</f>
        <v>E2</v>
      </c>
      <c r="C54" s="121"/>
      <c r="D54" s="121"/>
      <c r="E54" s="121"/>
      <c r="F54" s="122"/>
      <c r="G54" s="117">
        <f ca="1">SUM(SUMIF($G$16:$N$39,B54,$AO$16:$AO$39),SUMIF($P$16:$W$39,B54,$AQ$16:$AQ$39))</f>
        <v>0</v>
      </c>
      <c r="H54" s="118"/>
      <c r="I54" s="117">
        <f ca="1">SUM(SUMIF($G$16:$N$39,B54,$AK$16:$AK$39),SUMIF($P$16:$W$39,B54,$AM$16:$AM$39))</f>
        <v>0</v>
      </c>
      <c r="J54" s="118"/>
      <c r="K54" s="117">
        <f ca="1">SUM(SUMIF($G$16:$N$39,B54,$X$16:$Z$39),SUMIF($P$16:$W$39,B54,$AB$16:$AD$39))</f>
        <v>0</v>
      </c>
      <c r="L54" s="118"/>
      <c r="M54" s="17" t="s">
        <v>11</v>
      </c>
      <c r="N54" s="123">
        <f ca="1">SUM(SUMIF($P$16:$W$39,B54,$X$16:$Z$39),SUMIF($G$16:$N$39,B54,$AB$16:$AD$39))</f>
        <v>0</v>
      </c>
      <c r="O54" s="122"/>
      <c r="P54" s="119">
        <f ca="1">K54-N54</f>
        <v>0</v>
      </c>
      <c r="Q54" s="120"/>
      <c r="S54" s="28"/>
      <c r="T54" s="121" t="str">
        <f>AA11</f>
        <v>F2</v>
      </c>
      <c r="U54" s="121"/>
      <c r="V54" s="121"/>
      <c r="W54" s="121"/>
      <c r="X54" s="122"/>
      <c r="Y54" s="117">
        <f ca="1">SUM(SUMIF($G$16:$N$39,T54,$AO$16:$AO$39),SUMIF($P$16:$W$39,T54,$AQ$16:$AQ$39))</f>
        <v>0</v>
      </c>
      <c r="Z54" s="118"/>
      <c r="AA54" s="117">
        <f ca="1">SUM(SUMIF($G$16:$N$39,T54,$AK$16:$AK$39),SUMIF($P$16:$W$39,T54,$AM$16:$AM$39))</f>
        <v>0</v>
      </c>
      <c r="AB54" s="118"/>
      <c r="AC54" s="117">
        <f ca="1">SUM(SUMIF($G$16:$N$39,T54,$X$16:$Z$39),SUMIF($P$16:$W$39,T54,$AB$16:$AD$39))</f>
        <v>0</v>
      </c>
      <c r="AD54" s="118"/>
      <c r="AE54" s="17" t="s">
        <v>11</v>
      </c>
      <c r="AF54" s="123">
        <f ca="1">SUM(SUMIF($P$16:$W$39,T54,$X$16:$Z$39),SUMIF($G$16:$N$39,T54,$AB$16:$AD$39))</f>
        <v>0</v>
      </c>
      <c r="AG54" s="122"/>
      <c r="AH54" s="119">
        <f ca="1">AC54-AF54</f>
        <v>0</v>
      </c>
      <c r="AI54" s="120"/>
    </row>
    <row r="55" spans="1:35" ht="15" thickBot="1" x14ac:dyDescent="0.35">
      <c r="A55" s="29"/>
      <c r="B55" s="138" t="str">
        <f>O12</f>
        <v>E3</v>
      </c>
      <c r="C55" s="138"/>
      <c r="D55" s="138"/>
      <c r="E55" s="138"/>
      <c r="F55" s="67"/>
      <c r="G55" s="64">
        <f ca="1">SUM(SUMIF($G$16:$N$39,B55,$AO$16:$AO$39),SUMIF($P$16:$W$39,B55,$AQ$16:$AQ$39))</f>
        <v>0</v>
      </c>
      <c r="H55" s="65"/>
      <c r="I55" s="64">
        <f ca="1">SUM(SUMIF($G$16:$N$39,B55,$AK$16:$AK$39),SUMIF($P$16:$W$39,B55,$AM$16:$AM$39))</f>
        <v>0</v>
      </c>
      <c r="J55" s="65"/>
      <c r="K55" s="64">
        <f ca="1">SUM(SUMIF($G$16:$N$39,B55,$X$16:$Z$39),SUMIF($P$16:$W$39,B55,$AB$16:$AD$39))</f>
        <v>0</v>
      </c>
      <c r="L55" s="65"/>
      <c r="M55" s="6" t="s">
        <v>11</v>
      </c>
      <c r="N55" s="66">
        <f ca="1">SUM(SUMIF($P$16:$W$39,B55,$X$16:$Z$39),SUMIF($G$16:$N$39,B55,$AB$16:$AD$39))</f>
        <v>0</v>
      </c>
      <c r="O55" s="67"/>
      <c r="P55" s="68">
        <f ca="1">K55-N55</f>
        <v>0</v>
      </c>
      <c r="Q55" s="69"/>
      <c r="S55" s="29"/>
      <c r="T55" s="138" t="str">
        <f>AA12</f>
        <v>F3</v>
      </c>
      <c r="U55" s="138"/>
      <c r="V55" s="138"/>
      <c r="W55" s="138"/>
      <c r="X55" s="67"/>
      <c r="Y55" s="64">
        <f ca="1">SUM(SUMIF($G$16:$N$39,T55,$AO$16:$AO$39),SUMIF($P$16:$W$39,T55,$AQ$16:$AQ$39))</f>
        <v>0</v>
      </c>
      <c r="Z55" s="65"/>
      <c r="AA55" s="64">
        <f ca="1">SUM(SUMIF($G$16:$N$39,T55,$AK$16:$AK$39),SUMIF($P$16:$W$39,T55,$AM$16:$AM$39))</f>
        <v>0</v>
      </c>
      <c r="AB55" s="65"/>
      <c r="AC55" s="64">
        <f ca="1">SUM(SUMIF($G$16:$N$39,T55,$X$16:$Z$39),SUMIF($P$16:$W$39,T55,$AB$16:$AD$39))</f>
        <v>0</v>
      </c>
      <c r="AD55" s="65"/>
      <c r="AE55" s="6" t="s">
        <v>11</v>
      </c>
      <c r="AF55" s="66">
        <f ca="1">SUM(SUMIF($P$16:$W$39,T55,$X$16:$Z$39),SUMIF($G$16:$N$39,T55,$AB$16:$AD$39))</f>
        <v>0</v>
      </c>
      <c r="AG55" s="67"/>
      <c r="AH55" s="68">
        <f ca="1">AC55-AF55</f>
        <v>0</v>
      </c>
      <c r="AI55" s="69"/>
    </row>
    <row r="56" spans="1:35" x14ac:dyDescent="0.3">
      <c r="P56" s="23"/>
      <c r="Q56" s="23"/>
      <c r="AH56" s="23"/>
      <c r="AI56" s="23"/>
    </row>
    <row r="57" spans="1:35" x14ac:dyDescent="0.3">
      <c r="P57" s="23"/>
      <c r="Q57" s="23"/>
      <c r="AH57" s="23"/>
      <c r="AI57" s="23"/>
    </row>
    <row r="58" spans="1:35" ht="18" x14ac:dyDescent="0.3">
      <c r="A58" s="124" t="s">
        <v>52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</row>
    <row r="59" spans="1:35" ht="15" thickBot="1" x14ac:dyDescent="0.35"/>
    <row r="60" spans="1:35" ht="15" thickBot="1" x14ac:dyDescent="0.35">
      <c r="B60" s="94" t="s">
        <v>45</v>
      </c>
      <c r="C60" s="95"/>
      <c r="D60" s="95"/>
      <c r="E60" s="95"/>
      <c r="F60" s="95"/>
      <c r="G60" s="95"/>
      <c r="H60" s="95"/>
      <c r="I60" s="95"/>
      <c r="J60" s="71"/>
      <c r="N60" s="94" t="s">
        <v>46</v>
      </c>
      <c r="O60" s="95"/>
      <c r="P60" s="95"/>
      <c r="Q60" s="95"/>
      <c r="R60" s="95"/>
      <c r="S60" s="95"/>
      <c r="T60" s="95"/>
      <c r="U60" s="95"/>
      <c r="V60" s="71"/>
      <c r="Z60" s="94" t="s">
        <v>47</v>
      </c>
      <c r="AA60" s="95"/>
      <c r="AB60" s="95"/>
      <c r="AC60" s="95"/>
      <c r="AD60" s="95"/>
      <c r="AE60" s="95"/>
      <c r="AF60" s="95"/>
      <c r="AG60" s="95"/>
      <c r="AH60" s="71"/>
    </row>
    <row r="61" spans="1:35" x14ac:dyDescent="0.3">
      <c r="B61" s="2" t="s">
        <v>1</v>
      </c>
      <c r="C61" s="72" t="str">
        <f>IFERROR(VLOOKUP(3,S42:X45,2,0),"3. Grp B")</f>
        <v>3. Grp B</v>
      </c>
      <c r="D61" s="72"/>
      <c r="E61" s="72"/>
      <c r="F61" s="72"/>
      <c r="G61" s="72"/>
      <c r="H61" s="72"/>
      <c r="I61" s="72"/>
      <c r="J61" s="73"/>
      <c r="N61" s="3" t="s">
        <v>1</v>
      </c>
      <c r="O61" s="139" t="str">
        <f>IFERROR(VLOOKUP(3,A42:F45,2,0),"3. Grp A")</f>
        <v>3. Grp A</v>
      </c>
      <c r="P61" s="139"/>
      <c r="Q61" s="139"/>
      <c r="R61" s="139"/>
      <c r="S61" s="139"/>
      <c r="T61" s="139"/>
      <c r="U61" s="139"/>
      <c r="V61" s="140"/>
      <c r="Z61" s="3" t="s">
        <v>1</v>
      </c>
      <c r="AA61" s="139" t="str">
        <f>IFERROR(VLOOKUP(2,A42:F45,2,0),"2. Grp A")</f>
        <v>2. Grp A</v>
      </c>
      <c r="AB61" s="139"/>
      <c r="AC61" s="139"/>
      <c r="AD61" s="139"/>
      <c r="AE61" s="139"/>
      <c r="AF61" s="139"/>
      <c r="AG61" s="139"/>
      <c r="AH61" s="140"/>
    </row>
    <row r="62" spans="1:35" x14ac:dyDescent="0.3">
      <c r="B62" s="4" t="s">
        <v>2</v>
      </c>
      <c r="C62" s="121" t="str">
        <f>IFERROR(VLOOKUP(3,S48:X50,2,0),"3. Grp D")</f>
        <v>3. Grp D</v>
      </c>
      <c r="D62" s="121"/>
      <c r="E62" s="121"/>
      <c r="F62" s="121"/>
      <c r="G62" s="121"/>
      <c r="H62" s="121"/>
      <c r="I62" s="121"/>
      <c r="J62" s="122"/>
      <c r="N62" s="4" t="s">
        <v>2</v>
      </c>
      <c r="O62" s="121" t="str">
        <f>IFERROR(VLOOKUP(3,A48:F50,2,0),"3. Grp C")</f>
        <v>3. Grp C</v>
      </c>
      <c r="P62" s="121"/>
      <c r="Q62" s="121"/>
      <c r="R62" s="121"/>
      <c r="S62" s="121"/>
      <c r="T62" s="121"/>
      <c r="U62" s="121"/>
      <c r="V62" s="122"/>
      <c r="Z62" s="4" t="s">
        <v>2</v>
      </c>
      <c r="AA62" s="121" t="str">
        <f>IFERROR(VLOOKUP(2,A48:F50,2,0),"2. Grp C")</f>
        <v>2. Grp C</v>
      </c>
      <c r="AB62" s="121"/>
      <c r="AC62" s="121"/>
      <c r="AD62" s="121"/>
      <c r="AE62" s="121"/>
      <c r="AF62" s="121"/>
      <c r="AG62" s="121"/>
      <c r="AH62" s="122"/>
    </row>
    <row r="63" spans="1:35" ht="15" thickBot="1" x14ac:dyDescent="0.35">
      <c r="B63" s="4" t="s">
        <v>3</v>
      </c>
      <c r="C63" s="121" t="str">
        <f>IFERROR(VLOOKUP(3,S53:X55,2,0),"3. Grp F")</f>
        <v>3. Grp F</v>
      </c>
      <c r="D63" s="121"/>
      <c r="E63" s="121"/>
      <c r="F63" s="121"/>
      <c r="G63" s="121"/>
      <c r="H63" s="121"/>
      <c r="I63" s="121"/>
      <c r="J63" s="122"/>
      <c r="N63" s="4" t="s">
        <v>3</v>
      </c>
      <c r="O63" s="121" t="str">
        <f>IFERROR(VLOOKUP(3,A53:F55,2,0),"3. Grp E")</f>
        <v>3. Grp E</v>
      </c>
      <c r="P63" s="121"/>
      <c r="Q63" s="121"/>
      <c r="R63" s="121"/>
      <c r="S63" s="121"/>
      <c r="T63" s="121"/>
      <c r="U63" s="121"/>
      <c r="V63" s="122"/>
      <c r="Z63" s="5" t="s">
        <v>3</v>
      </c>
      <c r="AA63" s="138" t="str">
        <f>IFERROR(VLOOKUP(2,A53:F55,2,0),"2. Grp E")</f>
        <v>2. Grp E</v>
      </c>
      <c r="AB63" s="138"/>
      <c r="AC63" s="138"/>
      <c r="AD63" s="138"/>
      <c r="AE63" s="138"/>
      <c r="AF63" s="138"/>
      <c r="AG63" s="138"/>
      <c r="AH63" s="67"/>
    </row>
    <row r="64" spans="1:35" ht="15" thickBot="1" x14ac:dyDescent="0.35">
      <c r="B64" s="5" t="s">
        <v>4</v>
      </c>
      <c r="C64" s="65" t="str">
        <f>IFERROR(VLOOKUP(4,A42:F45,2,0),"4. Grp A")</f>
        <v>4. Grp A</v>
      </c>
      <c r="D64" s="58"/>
      <c r="E64" s="58"/>
      <c r="F64" s="58"/>
      <c r="G64" s="58"/>
      <c r="H64" s="58"/>
      <c r="I64" s="58"/>
      <c r="J64" s="59"/>
      <c r="N64" s="8" t="s">
        <v>4</v>
      </c>
      <c r="O64" s="62" t="str">
        <f>IFERROR(VLOOKUP(4,S42:X45,2,0),"4. Grp B")</f>
        <v>4. Grp B</v>
      </c>
      <c r="P64" s="62"/>
      <c r="Q64" s="62"/>
      <c r="R64" s="62"/>
      <c r="S64" s="62"/>
      <c r="T64" s="62"/>
      <c r="U64" s="62"/>
      <c r="V64" s="63"/>
      <c r="W64"/>
      <c r="X64"/>
      <c r="Y64"/>
      <c r="Z64"/>
      <c r="AA64"/>
      <c r="AB64"/>
      <c r="AC64"/>
      <c r="AE64" s="9"/>
      <c r="AF64" s="9"/>
      <c r="AG64" s="9"/>
    </row>
    <row r="65" spans="1:43" ht="15" thickBot="1" x14ac:dyDescent="0.35"/>
    <row r="66" spans="1:43" ht="15" thickBot="1" x14ac:dyDescent="0.35">
      <c r="B66" s="94" t="s">
        <v>48</v>
      </c>
      <c r="C66" s="95"/>
      <c r="D66" s="95"/>
      <c r="E66" s="95"/>
      <c r="F66" s="95"/>
      <c r="G66" s="95"/>
      <c r="H66" s="95"/>
      <c r="I66" s="95"/>
      <c r="J66" s="71"/>
      <c r="N66" s="94" t="s">
        <v>49</v>
      </c>
      <c r="O66" s="95"/>
      <c r="P66" s="95"/>
      <c r="Q66" s="95"/>
      <c r="R66" s="95"/>
      <c r="S66" s="95"/>
      <c r="T66" s="95"/>
      <c r="U66" s="95"/>
      <c r="V66" s="71"/>
      <c r="Z66" s="94" t="s">
        <v>50</v>
      </c>
      <c r="AA66" s="95"/>
      <c r="AB66" s="95"/>
      <c r="AC66" s="95"/>
      <c r="AD66" s="95"/>
      <c r="AE66" s="95"/>
      <c r="AF66" s="95"/>
      <c r="AG66" s="95"/>
      <c r="AH66" s="71"/>
    </row>
    <row r="67" spans="1:43" x14ac:dyDescent="0.3">
      <c r="B67" s="2" t="s">
        <v>1</v>
      </c>
      <c r="C67" s="72" t="str">
        <f>IFERROR(VLOOKUP(2,S42:X45,2,0),"2. Grp B")</f>
        <v>2. Grp B</v>
      </c>
      <c r="D67" s="72"/>
      <c r="E67" s="72"/>
      <c r="F67" s="72"/>
      <c r="G67" s="72"/>
      <c r="H67" s="72"/>
      <c r="I67" s="72"/>
      <c r="J67" s="73"/>
      <c r="N67" s="3" t="s">
        <v>1</v>
      </c>
      <c r="O67" s="139" t="str">
        <f>IFERROR(VLOOKUP(1,A42:F45,2,0),"1. Grp A")</f>
        <v>1. Grp A</v>
      </c>
      <c r="P67" s="139"/>
      <c r="Q67" s="139"/>
      <c r="R67" s="139"/>
      <c r="S67" s="139"/>
      <c r="T67" s="139"/>
      <c r="U67" s="139"/>
      <c r="V67" s="140"/>
      <c r="Z67" s="3" t="s">
        <v>1</v>
      </c>
      <c r="AA67" s="139" t="str">
        <f>IFERROR(VLOOKUP(1,S42:X45,2,0),"1. Grp B")</f>
        <v>1. Grp B</v>
      </c>
      <c r="AB67" s="139"/>
      <c r="AC67" s="139"/>
      <c r="AD67" s="139"/>
      <c r="AE67" s="139"/>
      <c r="AF67" s="139"/>
      <c r="AG67" s="139"/>
      <c r="AH67" s="140"/>
    </row>
    <row r="68" spans="1:43" x14ac:dyDescent="0.3">
      <c r="B68" s="4" t="s">
        <v>2</v>
      </c>
      <c r="C68" s="121" t="str">
        <f>IFERROR(VLOOKUP(2,S48:X50,2,0),"2. Grp D")</f>
        <v>2. Grp D</v>
      </c>
      <c r="D68" s="121"/>
      <c r="E68" s="121"/>
      <c r="F68" s="121"/>
      <c r="G68" s="121"/>
      <c r="H68" s="121"/>
      <c r="I68" s="121"/>
      <c r="J68" s="122"/>
      <c r="N68" s="4" t="s">
        <v>2</v>
      </c>
      <c r="O68" s="121" t="str">
        <f>IFERROR(VLOOKUP(1,A48:F50,2,0),"1. Grp C")</f>
        <v>1. Grp C</v>
      </c>
      <c r="P68" s="121"/>
      <c r="Q68" s="121"/>
      <c r="R68" s="121"/>
      <c r="S68" s="121"/>
      <c r="T68" s="121"/>
      <c r="U68" s="121"/>
      <c r="V68" s="122"/>
      <c r="Z68" s="4" t="s">
        <v>2</v>
      </c>
      <c r="AA68" s="121" t="str">
        <f>IFERROR(VLOOKUP(1,S48:X50,2,0),"1. Grp D")</f>
        <v>1. Grp D</v>
      </c>
      <c r="AB68" s="121"/>
      <c r="AC68" s="121"/>
      <c r="AD68" s="121"/>
      <c r="AE68" s="121"/>
      <c r="AF68" s="121"/>
      <c r="AG68" s="121"/>
      <c r="AH68" s="122"/>
    </row>
    <row r="69" spans="1:43" ht="15" thickBot="1" x14ac:dyDescent="0.35">
      <c r="B69" s="5" t="s">
        <v>3</v>
      </c>
      <c r="C69" s="138" t="str">
        <f>IFERROR(VLOOKUP(2,S53:X55,2,0),"2. Grp F")</f>
        <v>2. Grp F</v>
      </c>
      <c r="D69" s="138"/>
      <c r="E69" s="138"/>
      <c r="F69" s="138"/>
      <c r="G69" s="138"/>
      <c r="H69" s="138"/>
      <c r="I69" s="138"/>
      <c r="J69" s="67"/>
      <c r="N69" s="5" t="s">
        <v>3</v>
      </c>
      <c r="O69" s="138" t="str">
        <f>IFERROR(VLOOKUP(1,A53:F55,2,0),"1. Grp E")</f>
        <v>1. Grp E</v>
      </c>
      <c r="P69" s="138"/>
      <c r="Q69" s="138"/>
      <c r="R69" s="138"/>
      <c r="S69" s="138"/>
      <c r="T69" s="138"/>
      <c r="U69" s="138"/>
      <c r="V69" s="67"/>
      <c r="Z69" s="5" t="s">
        <v>3</v>
      </c>
      <c r="AA69" s="138" t="str">
        <f>IFERROR(VLOOKUP(1,S53:X55,2,0),"1. Grp F")</f>
        <v>1. Grp F</v>
      </c>
      <c r="AB69" s="138"/>
      <c r="AC69" s="138"/>
      <c r="AD69" s="138"/>
      <c r="AE69" s="138"/>
      <c r="AF69" s="138"/>
      <c r="AG69" s="138"/>
      <c r="AH69" s="67"/>
    </row>
    <row r="70" spans="1:43" ht="15" thickBot="1" x14ac:dyDescent="0.35"/>
    <row r="71" spans="1:43" ht="15" thickBot="1" x14ac:dyDescent="0.35">
      <c r="A71" s="10" t="s">
        <v>6</v>
      </c>
      <c r="B71" s="128" t="s">
        <v>7</v>
      </c>
      <c r="C71" s="128"/>
      <c r="D71" s="70" t="s">
        <v>8</v>
      </c>
      <c r="E71" s="95"/>
      <c r="F71" s="96"/>
      <c r="G71" s="97" t="s">
        <v>9</v>
      </c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9"/>
      <c r="X71" s="97" t="s">
        <v>12</v>
      </c>
      <c r="Y71" s="98"/>
      <c r="Z71" s="98"/>
      <c r="AA71" s="98"/>
      <c r="AB71" s="98"/>
      <c r="AC71" s="98"/>
      <c r="AD71" s="98"/>
      <c r="AE71" s="97" t="s">
        <v>31</v>
      </c>
      <c r="AF71" s="98"/>
      <c r="AG71" s="98"/>
      <c r="AH71" s="99"/>
      <c r="AI71" s="11"/>
      <c r="AK71" s="31" t="s">
        <v>78</v>
      </c>
      <c r="AM71" s="31" t="s">
        <v>79</v>
      </c>
      <c r="AO71" s="31" t="s">
        <v>80</v>
      </c>
      <c r="AQ71" s="31" t="s">
        <v>81</v>
      </c>
    </row>
    <row r="72" spans="1:43" x14ac:dyDescent="0.3">
      <c r="A72" s="12">
        <f>A39+1</f>
        <v>25</v>
      </c>
      <c r="B72" s="102" t="s">
        <v>70</v>
      </c>
      <c r="C72" s="102"/>
      <c r="D72" s="114" t="str">
        <f>IFERROR(D39+AP1+'Einführung &amp; Erklärung'!$E$11,"")</f>
        <v/>
      </c>
      <c r="E72" s="115"/>
      <c r="F72" s="116"/>
      <c r="G72" s="106" t="str">
        <f>C61</f>
        <v>3. Grp B</v>
      </c>
      <c r="H72" s="107"/>
      <c r="I72" s="107"/>
      <c r="J72" s="107"/>
      <c r="K72" s="107"/>
      <c r="L72" s="107"/>
      <c r="M72" s="107"/>
      <c r="N72" s="107"/>
      <c r="O72" s="13" t="s">
        <v>10</v>
      </c>
      <c r="P72" s="107" t="str">
        <f>C62</f>
        <v>3. Grp D</v>
      </c>
      <c r="Q72" s="107"/>
      <c r="R72" s="107"/>
      <c r="S72" s="107"/>
      <c r="T72" s="107"/>
      <c r="U72" s="107"/>
      <c r="V72" s="107"/>
      <c r="W72" s="108"/>
      <c r="X72" s="109"/>
      <c r="Y72" s="110"/>
      <c r="Z72" s="110"/>
      <c r="AA72" s="13" t="s">
        <v>11</v>
      </c>
      <c r="AB72" s="110"/>
      <c r="AC72" s="110"/>
      <c r="AD72" s="110"/>
      <c r="AE72" s="106" t="str">
        <f>G95</f>
        <v>1. Grp D</v>
      </c>
      <c r="AF72" s="107"/>
      <c r="AG72" s="107"/>
      <c r="AH72" s="108"/>
      <c r="AI72" s="14"/>
      <c r="AK72" s="31" t="str">
        <f>IF(ISBLANK(X72),"",IF(X72&gt;AB72,1,0))</f>
        <v/>
      </c>
      <c r="AM72" s="31" t="str">
        <f>IF(ISBLANK(AB72),"",IF(AK72=0,1,0))</f>
        <v/>
      </c>
      <c r="AO72" s="31" t="str">
        <f>IF(ISBLANK(X72),"",1)</f>
        <v/>
      </c>
      <c r="AQ72" s="31" t="str">
        <f>IF(ISBLANK(AB72),"",1)</f>
        <v/>
      </c>
    </row>
    <row r="73" spans="1:43" x14ac:dyDescent="0.3">
      <c r="A73" s="15">
        <f>A72+1</f>
        <v>26</v>
      </c>
      <c r="B73" s="83" t="str">
        <f>B72</f>
        <v>G</v>
      </c>
      <c r="C73" s="85"/>
      <c r="D73" s="80" t="str">
        <f>IFERROR(D72+'Einführung &amp; Erklärung'!$E$11,"")</f>
        <v/>
      </c>
      <c r="E73" s="81"/>
      <c r="F73" s="82"/>
      <c r="G73" s="83" t="str">
        <f>C63</f>
        <v>3. Grp F</v>
      </c>
      <c r="H73" s="84"/>
      <c r="I73" s="84"/>
      <c r="J73" s="84"/>
      <c r="K73" s="84"/>
      <c r="L73" s="84"/>
      <c r="M73" s="84"/>
      <c r="N73" s="84"/>
      <c r="O73" s="17" t="s">
        <v>10</v>
      </c>
      <c r="P73" s="84" t="str">
        <f>C64</f>
        <v>4. Grp A</v>
      </c>
      <c r="Q73" s="84"/>
      <c r="R73" s="84"/>
      <c r="S73" s="84"/>
      <c r="T73" s="84"/>
      <c r="U73" s="84"/>
      <c r="V73" s="84"/>
      <c r="W73" s="85"/>
      <c r="X73" s="92"/>
      <c r="Y73" s="93"/>
      <c r="Z73" s="93"/>
      <c r="AA73" s="17" t="s">
        <v>11</v>
      </c>
      <c r="AB73" s="93"/>
      <c r="AC73" s="93"/>
      <c r="AD73" s="135"/>
      <c r="AE73" s="83" t="str">
        <f t="shared" ref="AE73:AE95" si="15">G72</f>
        <v>3. Grp B</v>
      </c>
      <c r="AF73" s="84"/>
      <c r="AG73" s="84"/>
      <c r="AH73" s="85"/>
      <c r="AI73" s="16"/>
      <c r="AK73" s="31" t="str">
        <f t="shared" ref="AK73:AK95" si="16">IF(ISBLANK(X73),"",IF(X73&gt;AB73,1,0))</f>
        <v/>
      </c>
      <c r="AM73" s="31" t="str">
        <f t="shared" ref="AM73:AM95" si="17">IF(ISBLANK(AB73),"",IF(AK73=0,1,0))</f>
        <v/>
      </c>
      <c r="AO73" s="31" t="str">
        <f t="shared" ref="AO73:AO95" si="18">IF(ISBLANK(X73),"",1)</f>
        <v/>
      </c>
      <c r="AQ73" s="31" t="str">
        <f t="shared" ref="AQ73:AQ95" si="19">IF(ISBLANK(AB73),"",1)</f>
        <v/>
      </c>
    </row>
    <row r="74" spans="1:43" x14ac:dyDescent="0.3">
      <c r="A74" s="15">
        <f>A73+1</f>
        <v>27</v>
      </c>
      <c r="B74" s="91" t="s">
        <v>71</v>
      </c>
      <c r="C74" s="91"/>
      <c r="D74" s="80" t="str">
        <f>IFERROR(D73+'Einführung &amp; Erklärung'!$E$11,"")</f>
        <v/>
      </c>
      <c r="E74" s="81"/>
      <c r="F74" s="82"/>
      <c r="G74" s="83" t="str">
        <f>O61</f>
        <v>3. Grp A</v>
      </c>
      <c r="H74" s="84"/>
      <c r="I74" s="84"/>
      <c r="J74" s="84"/>
      <c r="K74" s="84"/>
      <c r="L74" s="84"/>
      <c r="M74" s="84"/>
      <c r="N74" s="84"/>
      <c r="O74" s="17" t="s">
        <v>10</v>
      </c>
      <c r="P74" s="84" t="str">
        <f>O62</f>
        <v>3. Grp C</v>
      </c>
      <c r="Q74" s="84"/>
      <c r="R74" s="84"/>
      <c r="S74" s="84"/>
      <c r="T74" s="84"/>
      <c r="U74" s="84"/>
      <c r="V74" s="84"/>
      <c r="W74" s="85"/>
      <c r="X74" s="92"/>
      <c r="Y74" s="93"/>
      <c r="Z74" s="93"/>
      <c r="AA74" s="17" t="s">
        <v>11</v>
      </c>
      <c r="AB74" s="93"/>
      <c r="AC74" s="93"/>
      <c r="AD74" s="93"/>
      <c r="AE74" s="83" t="str">
        <f t="shared" si="15"/>
        <v>3. Grp F</v>
      </c>
      <c r="AF74" s="84"/>
      <c r="AG74" s="84"/>
      <c r="AH74" s="85"/>
      <c r="AI74" s="16"/>
      <c r="AK74" s="31" t="str">
        <f t="shared" si="16"/>
        <v/>
      </c>
      <c r="AM74" s="31" t="str">
        <f t="shared" si="17"/>
        <v/>
      </c>
      <c r="AO74" s="31" t="str">
        <f t="shared" si="18"/>
        <v/>
      </c>
      <c r="AQ74" s="31" t="str">
        <f t="shared" si="19"/>
        <v/>
      </c>
    </row>
    <row r="75" spans="1:43" x14ac:dyDescent="0.3">
      <c r="A75" s="15">
        <f>A74+1</f>
        <v>28</v>
      </c>
      <c r="B75" s="91" t="str">
        <f>B74</f>
        <v>H</v>
      </c>
      <c r="C75" s="91"/>
      <c r="D75" s="80" t="str">
        <f>IFERROR(D74+'Einführung &amp; Erklärung'!$E$11,"")</f>
        <v/>
      </c>
      <c r="E75" s="81"/>
      <c r="F75" s="82"/>
      <c r="G75" s="83" t="str">
        <f>O63</f>
        <v>3. Grp E</v>
      </c>
      <c r="H75" s="84"/>
      <c r="I75" s="84"/>
      <c r="J75" s="84"/>
      <c r="K75" s="84"/>
      <c r="L75" s="84"/>
      <c r="M75" s="84"/>
      <c r="N75" s="84"/>
      <c r="O75" s="17" t="s">
        <v>10</v>
      </c>
      <c r="P75" s="84" t="str">
        <f>O64</f>
        <v>4. Grp B</v>
      </c>
      <c r="Q75" s="84"/>
      <c r="R75" s="84"/>
      <c r="S75" s="84"/>
      <c r="T75" s="84"/>
      <c r="U75" s="84"/>
      <c r="V75" s="84"/>
      <c r="W75" s="85"/>
      <c r="X75" s="92"/>
      <c r="Y75" s="93"/>
      <c r="Z75" s="93"/>
      <c r="AA75" s="17" t="s">
        <v>11</v>
      </c>
      <c r="AB75" s="93"/>
      <c r="AC75" s="93"/>
      <c r="AD75" s="93"/>
      <c r="AE75" s="83" t="str">
        <f t="shared" si="15"/>
        <v>3. Grp A</v>
      </c>
      <c r="AF75" s="84"/>
      <c r="AG75" s="84"/>
      <c r="AH75" s="85"/>
      <c r="AI75" s="16"/>
      <c r="AK75" s="31" t="str">
        <f t="shared" si="16"/>
        <v/>
      </c>
      <c r="AM75" s="31" t="str">
        <f t="shared" si="17"/>
        <v/>
      </c>
      <c r="AO75" s="31" t="str">
        <f t="shared" si="18"/>
        <v/>
      </c>
      <c r="AQ75" s="31" t="str">
        <f t="shared" si="19"/>
        <v/>
      </c>
    </row>
    <row r="76" spans="1:43" x14ac:dyDescent="0.3">
      <c r="A76" s="15">
        <f>A75+1</f>
        <v>29</v>
      </c>
      <c r="B76" s="91" t="s">
        <v>72</v>
      </c>
      <c r="C76" s="91"/>
      <c r="D76" s="80" t="str">
        <f>IFERROR(D75+'Einführung &amp; Erklärung'!$E$11,"")</f>
        <v/>
      </c>
      <c r="E76" s="81"/>
      <c r="F76" s="82"/>
      <c r="G76" s="83" t="str">
        <f>AA61</f>
        <v>2. Grp A</v>
      </c>
      <c r="H76" s="84"/>
      <c r="I76" s="84"/>
      <c r="J76" s="84"/>
      <c r="K76" s="84"/>
      <c r="L76" s="84"/>
      <c r="M76" s="84"/>
      <c r="N76" s="84"/>
      <c r="O76" s="17" t="s">
        <v>10</v>
      </c>
      <c r="P76" s="84" t="str">
        <f>AA62</f>
        <v>2. Grp C</v>
      </c>
      <c r="Q76" s="84"/>
      <c r="R76" s="84"/>
      <c r="S76" s="84"/>
      <c r="T76" s="84"/>
      <c r="U76" s="84"/>
      <c r="V76" s="84"/>
      <c r="W76" s="85"/>
      <c r="X76" s="92"/>
      <c r="Y76" s="93"/>
      <c r="Z76" s="93"/>
      <c r="AA76" s="17" t="s">
        <v>11</v>
      </c>
      <c r="AB76" s="93"/>
      <c r="AC76" s="93"/>
      <c r="AD76" s="93"/>
      <c r="AE76" s="83" t="str">
        <f t="shared" si="15"/>
        <v>3. Grp E</v>
      </c>
      <c r="AF76" s="84"/>
      <c r="AG76" s="84"/>
      <c r="AH76" s="85"/>
      <c r="AI76" s="16"/>
      <c r="AK76" s="31" t="str">
        <f t="shared" si="16"/>
        <v/>
      </c>
      <c r="AM76" s="31" t="str">
        <f t="shared" si="17"/>
        <v/>
      </c>
      <c r="AO76" s="31" t="str">
        <f t="shared" si="18"/>
        <v/>
      </c>
      <c r="AQ76" s="31" t="str">
        <f t="shared" si="19"/>
        <v/>
      </c>
    </row>
    <row r="77" spans="1:43" x14ac:dyDescent="0.3">
      <c r="A77" s="18">
        <f t="shared" ref="A77:A87" si="20">A76+1</f>
        <v>30</v>
      </c>
      <c r="B77" s="79" t="s">
        <v>73</v>
      </c>
      <c r="C77" s="79"/>
      <c r="D77" s="80" t="str">
        <f>IFERROR(D76+'Einführung &amp; Erklärung'!$E$11,"")</f>
        <v/>
      </c>
      <c r="E77" s="81"/>
      <c r="F77" s="82"/>
      <c r="G77" s="83" t="str">
        <f>C67</f>
        <v>2. Grp B</v>
      </c>
      <c r="H77" s="84"/>
      <c r="I77" s="84"/>
      <c r="J77" s="84"/>
      <c r="K77" s="84"/>
      <c r="L77" s="84"/>
      <c r="M77" s="84"/>
      <c r="N77" s="84"/>
      <c r="O77" s="19" t="s">
        <v>10</v>
      </c>
      <c r="P77" s="89" t="str">
        <f>C68</f>
        <v>2. Grp D</v>
      </c>
      <c r="Q77" s="89"/>
      <c r="R77" s="89"/>
      <c r="S77" s="89"/>
      <c r="T77" s="89"/>
      <c r="U77" s="89"/>
      <c r="V77" s="89"/>
      <c r="W77" s="90"/>
      <c r="X77" s="86"/>
      <c r="Y77" s="87"/>
      <c r="Z77" s="87"/>
      <c r="AA77" s="19" t="s">
        <v>11</v>
      </c>
      <c r="AB77" s="87"/>
      <c r="AC77" s="87"/>
      <c r="AD77" s="87"/>
      <c r="AE77" s="88" t="str">
        <f t="shared" si="15"/>
        <v>2. Grp A</v>
      </c>
      <c r="AF77" s="89"/>
      <c r="AG77" s="89"/>
      <c r="AH77" s="90"/>
      <c r="AI77" s="20"/>
      <c r="AK77" s="31" t="str">
        <f t="shared" si="16"/>
        <v/>
      </c>
      <c r="AM77" s="31" t="str">
        <f t="shared" si="17"/>
        <v/>
      </c>
      <c r="AO77" s="31" t="str">
        <f t="shared" si="18"/>
        <v/>
      </c>
      <c r="AQ77" s="31" t="str">
        <f t="shared" si="19"/>
        <v/>
      </c>
    </row>
    <row r="78" spans="1:43" x14ac:dyDescent="0.3">
      <c r="A78" s="15">
        <f t="shared" si="20"/>
        <v>31</v>
      </c>
      <c r="B78" s="91" t="s">
        <v>74</v>
      </c>
      <c r="C78" s="91"/>
      <c r="D78" s="80" t="str">
        <f>IFERROR(D77+'Einführung &amp; Erklärung'!$E$11,"")</f>
        <v/>
      </c>
      <c r="E78" s="81"/>
      <c r="F78" s="82"/>
      <c r="G78" s="83" t="str">
        <f>O67</f>
        <v>1. Grp A</v>
      </c>
      <c r="H78" s="84"/>
      <c r="I78" s="84"/>
      <c r="J78" s="84"/>
      <c r="K78" s="84"/>
      <c r="L78" s="84"/>
      <c r="M78" s="84"/>
      <c r="N78" s="84"/>
      <c r="O78" s="17" t="s">
        <v>10</v>
      </c>
      <c r="P78" s="84" t="str">
        <f>O68</f>
        <v>1. Grp C</v>
      </c>
      <c r="Q78" s="84"/>
      <c r="R78" s="84"/>
      <c r="S78" s="84"/>
      <c r="T78" s="84"/>
      <c r="U78" s="84"/>
      <c r="V78" s="84"/>
      <c r="W78" s="85"/>
      <c r="X78" s="92"/>
      <c r="Y78" s="93"/>
      <c r="Z78" s="93"/>
      <c r="AA78" s="17" t="s">
        <v>11</v>
      </c>
      <c r="AB78" s="93"/>
      <c r="AC78" s="93"/>
      <c r="AD78" s="93"/>
      <c r="AE78" s="83" t="str">
        <f t="shared" si="15"/>
        <v>2. Grp B</v>
      </c>
      <c r="AF78" s="84"/>
      <c r="AG78" s="84"/>
      <c r="AH78" s="85"/>
      <c r="AI78" s="16"/>
      <c r="AK78" s="31" t="str">
        <f t="shared" si="16"/>
        <v/>
      </c>
      <c r="AM78" s="31" t="str">
        <f t="shared" si="17"/>
        <v/>
      </c>
      <c r="AO78" s="31" t="str">
        <f t="shared" si="18"/>
        <v/>
      </c>
      <c r="AQ78" s="31" t="str">
        <f t="shared" si="19"/>
        <v/>
      </c>
    </row>
    <row r="79" spans="1:43" ht="15" thickBot="1" x14ac:dyDescent="0.35">
      <c r="A79" s="21">
        <f t="shared" si="20"/>
        <v>32</v>
      </c>
      <c r="B79" s="53" t="s">
        <v>75</v>
      </c>
      <c r="C79" s="53"/>
      <c r="D79" s="54" t="str">
        <f>IFERROR(D78+'Einführung &amp; Erklärung'!$E$11,"")</f>
        <v/>
      </c>
      <c r="E79" s="55"/>
      <c r="F79" s="56"/>
      <c r="G79" s="57" t="str">
        <f>AA67</f>
        <v>1. Grp B</v>
      </c>
      <c r="H79" s="58"/>
      <c r="I79" s="58"/>
      <c r="J79" s="58"/>
      <c r="K79" s="58"/>
      <c r="L79" s="58"/>
      <c r="M79" s="58"/>
      <c r="N79" s="58"/>
      <c r="O79" s="6" t="s">
        <v>10</v>
      </c>
      <c r="P79" s="58" t="str">
        <f>AA68</f>
        <v>1. Grp D</v>
      </c>
      <c r="Q79" s="58"/>
      <c r="R79" s="58"/>
      <c r="S79" s="58"/>
      <c r="T79" s="58"/>
      <c r="U79" s="58"/>
      <c r="V79" s="58"/>
      <c r="W79" s="59"/>
      <c r="X79" s="60"/>
      <c r="Y79" s="61"/>
      <c r="Z79" s="61"/>
      <c r="AA79" s="6" t="s">
        <v>11</v>
      </c>
      <c r="AB79" s="61"/>
      <c r="AC79" s="61"/>
      <c r="AD79" s="61"/>
      <c r="AE79" s="57" t="str">
        <f t="shared" si="15"/>
        <v>1. Grp A</v>
      </c>
      <c r="AF79" s="58"/>
      <c r="AG79" s="58"/>
      <c r="AH79" s="59"/>
      <c r="AI79" s="7"/>
      <c r="AK79" s="31" t="str">
        <f t="shared" si="16"/>
        <v/>
      </c>
      <c r="AM79" s="31" t="str">
        <f t="shared" si="17"/>
        <v/>
      </c>
      <c r="AO79" s="31" t="str">
        <f t="shared" si="18"/>
        <v/>
      </c>
      <c r="AQ79" s="31" t="str">
        <f t="shared" si="19"/>
        <v/>
      </c>
    </row>
    <row r="80" spans="1:43" x14ac:dyDescent="0.3">
      <c r="A80" s="12">
        <f>A79+1</f>
        <v>33</v>
      </c>
      <c r="B80" s="102" t="str">
        <f t="shared" ref="B80:B95" si="21">B72</f>
        <v>G</v>
      </c>
      <c r="C80" s="102"/>
      <c r="D80" s="114" t="str">
        <f>IFERROR(D79+'Einführung &amp; Erklärung'!$E$11,"")</f>
        <v/>
      </c>
      <c r="E80" s="115"/>
      <c r="F80" s="116"/>
      <c r="G80" s="106" t="str">
        <f>P73</f>
        <v>4. Grp A</v>
      </c>
      <c r="H80" s="107"/>
      <c r="I80" s="107"/>
      <c r="J80" s="107"/>
      <c r="K80" s="107"/>
      <c r="L80" s="107"/>
      <c r="M80" s="107"/>
      <c r="N80" s="107"/>
      <c r="O80" s="13" t="s">
        <v>10</v>
      </c>
      <c r="P80" s="107" t="str">
        <f t="shared" ref="P80:P87" si="22">G72</f>
        <v>3. Grp B</v>
      </c>
      <c r="Q80" s="107"/>
      <c r="R80" s="107"/>
      <c r="S80" s="107"/>
      <c r="T80" s="107"/>
      <c r="U80" s="107"/>
      <c r="V80" s="107"/>
      <c r="W80" s="108"/>
      <c r="X80" s="109"/>
      <c r="Y80" s="110"/>
      <c r="Z80" s="110"/>
      <c r="AA80" s="13" t="s">
        <v>11</v>
      </c>
      <c r="AB80" s="110"/>
      <c r="AC80" s="110"/>
      <c r="AD80" s="110"/>
      <c r="AE80" s="106" t="str">
        <f t="shared" si="15"/>
        <v>1. Grp B</v>
      </c>
      <c r="AF80" s="107"/>
      <c r="AG80" s="107"/>
      <c r="AH80" s="108"/>
      <c r="AI80" s="14"/>
      <c r="AK80" s="31" t="str">
        <f t="shared" si="16"/>
        <v/>
      </c>
      <c r="AM80" s="31" t="str">
        <f t="shared" si="17"/>
        <v/>
      </c>
      <c r="AO80" s="31" t="str">
        <f t="shared" si="18"/>
        <v/>
      </c>
      <c r="AQ80" s="31" t="str">
        <f t="shared" si="19"/>
        <v/>
      </c>
    </row>
    <row r="81" spans="1:43" x14ac:dyDescent="0.3">
      <c r="A81" s="15">
        <f>A80+1</f>
        <v>34</v>
      </c>
      <c r="B81" s="83" t="str">
        <f t="shared" si="21"/>
        <v>G</v>
      </c>
      <c r="C81" s="85"/>
      <c r="D81" s="80" t="str">
        <f>IFERROR(D80+'Einführung &amp; Erklärung'!$E$11,"")</f>
        <v/>
      </c>
      <c r="E81" s="81"/>
      <c r="F81" s="82"/>
      <c r="G81" s="83" t="str">
        <f>P72</f>
        <v>3. Grp D</v>
      </c>
      <c r="H81" s="84"/>
      <c r="I81" s="84"/>
      <c r="J81" s="84"/>
      <c r="K81" s="84"/>
      <c r="L81" s="84"/>
      <c r="M81" s="84"/>
      <c r="N81" s="84"/>
      <c r="O81" s="17" t="s">
        <v>10</v>
      </c>
      <c r="P81" s="84" t="str">
        <f t="shared" si="22"/>
        <v>3. Grp F</v>
      </c>
      <c r="Q81" s="84"/>
      <c r="R81" s="84"/>
      <c r="S81" s="84"/>
      <c r="T81" s="84"/>
      <c r="U81" s="84"/>
      <c r="V81" s="84"/>
      <c r="W81" s="85"/>
      <c r="X81" s="92"/>
      <c r="Y81" s="93"/>
      <c r="Z81" s="93"/>
      <c r="AA81" s="17" t="s">
        <v>11</v>
      </c>
      <c r="AB81" s="93"/>
      <c r="AC81" s="93"/>
      <c r="AD81" s="135"/>
      <c r="AE81" s="83" t="str">
        <f t="shared" si="15"/>
        <v>4. Grp A</v>
      </c>
      <c r="AF81" s="84"/>
      <c r="AG81" s="84"/>
      <c r="AH81" s="85"/>
      <c r="AI81" s="16"/>
      <c r="AK81" s="31" t="str">
        <f t="shared" si="16"/>
        <v/>
      </c>
      <c r="AM81" s="31" t="str">
        <f t="shared" si="17"/>
        <v/>
      </c>
      <c r="AO81" s="31" t="str">
        <f t="shared" si="18"/>
        <v/>
      </c>
      <c r="AQ81" s="31" t="str">
        <f t="shared" si="19"/>
        <v/>
      </c>
    </row>
    <row r="82" spans="1:43" x14ac:dyDescent="0.3">
      <c r="A82" s="15">
        <f>A81+1</f>
        <v>35</v>
      </c>
      <c r="B82" s="91" t="str">
        <f t="shared" si="21"/>
        <v>H</v>
      </c>
      <c r="C82" s="91"/>
      <c r="D82" s="80" t="str">
        <f>IFERROR(D81+'Einführung &amp; Erklärung'!$E$11,"")</f>
        <v/>
      </c>
      <c r="E82" s="81"/>
      <c r="F82" s="82"/>
      <c r="G82" s="83" t="str">
        <f>P75</f>
        <v>4. Grp B</v>
      </c>
      <c r="H82" s="84"/>
      <c r="I82" s="84"/>
      <c r="J82" s="84"/>
      <c r="K82" s="84"/>
      <c r="L82" s="84"/>
      <c r="M82" s="84"/>
      <c r="N82" s="84"/>
      <c r="O82" s="17" t="s">
        <v>10</v>
      </c>
      <c r="P82" s="84" t="str">
        <f t="shared" si="22"/>
        <v>3. Grp A</v>
      </c>
      <c r="Q82" s="84"/>
      <c r="R82" s="84"/>
      <c r="S82" s="84"/>
      <c r="T82" s="84"/>
      <c r="U82" s="84"/>
      <c r="V82" s="84"/>
      <c r="W82" s="85"/>
      <c r="X82" s="92"/>
      <c r="Y82" s="93"/>
      <c r="Z82" s="93"/>
      <c r="AA82" s="17" t="s">
        <v>11</v>
      </c>
      <c r="AB82" s="93"/>
      <c r="AC82" s="93"/>
      <c r="AD82" s="93"/>
      <c r="AE82" s="83" t="str">
        <f t="shared" si="15"/>
        <v>3. Grp D</v>
      </c>
      <c r="AF82" s="84"/>
      <c r="AG82" s="84"/>
      <c r="AH82" s="85"/>
      <c r="AI82" s="16"/>
      <c r="AK82" s="31" t="str">
        <f t="shared" si="16"/>
        <v/>
      </c>
      <c r="AM82" s="31" t="str">
        <f t="shared" si="17"/>
        <v/>
      </c>
      <c r="AO82" s="31" t="str">
        <f t="shared" si="18"/>
        <v/>
      </c>
      <c r="AQ82" s="31" t="str">
        <f t="shared" si="19"/>
        <v/>
      </c>
    </row>
    <row r="83" spans="1:43" x14ac:dyDescent="0.3">
      <c r="A83" s="15">
        <f>A82+1</f>
        <v>36</v>
      </c>
      <c r="B83" s="91" t="str">
        <f t="shared" si="21"/>
        <v>H</v>
      </c>
      <c r="C83" s="91"/>
      <c r="D83" s="80" t="str">
        <f>IFERROR(D82+'Einführung &amp; Erklärung'!$E$11,"")</f>
        <v/>
      </c>
      <c r="E83" s="81"/>
      <c r="F83" s="82"/>
      <c r="G83" s="83" t="str">
        <f>P74</f>
        <v>3. Grp C</v>
      </c>
      <c r="H83" s="84"/>
      <c r="I83" s="84"/>
      <c r="J83" s="84"/>
      <c r="K83" s="84"/>
      <c r="L83" s="84"/>
      <c r="M83" s="84"/>
      <c r="N83" s="84"/>
      <c r="O83" s="17" t="s">
        <v>10</v>
      </c>
      <c r="P83" s="84" t="str">
        <f t="shared" si="22"/>
        <v>3. Grp E</v>
      </c>
      <c r="Q83" s="84"/>
      <c r="R83" s="84"/>
      <c r="S83" s="84"/>
      <c r="T83" s="84"/>
      <c r="U83" s="84"/>
      <c r="V83" s="84"/>
      <c r="W83" s="85"/>
      <c r="X83" s="92"/>
      <c r="Y83" s="93"/>
      <c r="Z83" s="93"/>
      <c r="AA83" s="17" t="s">
        <v>11</v>
      </c>
      <c r="AB83" s="93"/>
      <c r="AC83" s="93"/>
      <c r="AD83" s="93"/>
      <c r="AE83" s="83" t="str">
        <f t="shared" si="15"/>
        <v>4. Grp B</v>
      </c>
      <c r="AF83" s="84"/>
      <c r="AG83" s="84"/>
      <c r="AH83" s="85"/>
      <c r="AI83" s="16"/>
      <c r="AK83" s="31" t="str">
        <f t="shared" si="16"/>
        <v/>
      </c>
      <c r="AM83" s="31" t="str">
        <f t="shared" si="17"/>
        <v/>
      </c>
      <c r="AO83" s="31" t="str">
        <f t="shared" si="18"/>
        <v/>
      </c>
      <c r="AQ83" s="31" t="str">
        <f t="shared" si="19"/>
        <v/>
      </c>
    </row>
    <row r="84" spans="1:43" x14ac:dyDescent="0.3">
      <c r="A84" s="15">
        <f>A83+1</f>
        <v>37</v>
      </c>
      <c r="B84" s="91" t="str">
        <f t="shared" si="21"/>
        <v>I</v>
      </c>
      <c r="C84" s="91"/>
      <c r="D84" s="80" t="str">
        <f>IFERROR(D83+'Einführung &amp; Erklärung'!$E$11,"")</f>
        <v/>
      </c>
      <c r="E84" s="81"/>
      <c r="F84" s="82"/>
      <c r="G84" s="83" t="str">
        <f>AA63</f>
        <v>2. Grp E</v>
      </c>
      <c r="H84" s="84"/>
      <c r="I84" s="84"/>
      <c r="J84" s="84"/>
      <c r="K84" s="84"/>
      <c r="L84" s="84"/>
      <c r="M84" s="84"/>
      <c r="N84" s="84"/>
      <c r="O84" s="17" t="s">
        <v>10</v>
      </c>
      <c r="P84" s="84" t="str">
        <f t="shared" si="22"/>
        <v>2. Grp A</v>
      </c>
      <c r="Q84" s="84"/>
      <c r="R84" s="84"/>
      <c r="S84" s="84"/>
      <c r="T84" s="84"/>
      <c r="U84" s="84"/>
      <c r="V84" s="84"/>
      <c r="W84" s="85"/>
      <c r="X84" s="92"/>
      <c r="Y84" s="93"/>
      <c r="Z84" s="93"/>
      <c r="AA84" s="17" t="s">
        <v>11</v>
      </c>
      <c r="AB84" s="93"/>
      <c r="AC84" s="93"/>
      <c r="AD84" s="93"/>
      <c r="AE84" s="83" t="str">
        <f t="shared" si="15"/>
        <v>3. Grp C</v>
      </c>
      <c r="AF84" s="84"/>
      <c r="AG84" s="84"/>
      <c r="AH84" s="85"/>
      <c r="AI84" s="16"/>
      <c r="AK84" s="31" t="str">
        <f t="shared" si="16"/>
        <v/>
      </c>
      <c r="AM84" s="31" t="str">
        <f t="shared" si="17"/>
        <v/>
      </c>
      <c r="AO84" s="31" t="str">
        <f t="shared" si="18"/>
        <v/>
      </c>
      <c r="AQ84" s="31" t="str">
        <f t="shared" si="19"/>
        <v/>
      </c>
    </row>
    <row r="85" spans="1:43" x14ac:dyDescent="0.3">
      <c r="A85" s="18">
        <f t="shared" si="20"/>
        <v>38</v>
      </c>
      <c r="B85" s="79" t="str">
        <f t="shared" si="21"/>
        <v>J</v>
      </c>
      <c r="C85" s="79"/>
      <c r="D85" s="80" t="str">
        <f>IFERROR(D84+'Einführung &amp; Erklärung'!$E$11,"")</f>
        <v/>
      </c>
      <c r="E85" s="81"/>
      <c r="F85" s="82"/>
      <c r="G85" s="83" t="str">
        <f>C69</f>
        <v>2. Grp F</v>
      </c>
      <c r="H85" s="84"/>
      <c r="I85" s="84"/>
      <c r="J85" s="84"/>
      <c r="K85" s="84"/>
      <c r="L85" s="84"/>
      <c r="M85" s="84"/>
      <c r="N85" s="84"/>
      <c r="O85" s="19" t="s">
        <v>10</v>
      </c>
      <c r="P85" s="84" t="str">
        <f t="shared" si="22"/>
        <v>2. Grp B</v>
      </c>
      <c r="Q85" s="84"/>
      <c r="R85" s="84"/>
      <c r="S85" s="84"/>
      <c r="T85" s="84"/>
      <c r="U85" s="84"/>
      <c r="V85" s="84"/>
      <c r="W85" s="85"/>
      <c r="X85" s="86"/>
      <c r="Y85" s="87"/>
      <c r="Z85" s="87"/>
      <c r="AA85" s="19" t="s">
        <v>11</v>
      </c>
      <c r="AB85" s="87"/>
      <c r="AC85" s="87"/>
      <c r="AD85" s="87"/>
      <c r="AE85" s="88" t="str">
        <f t="shared" si="15"/>
        <v>2. Grp E</v>
      </c>
      <c r="AF85" s="89"/>
      <c r="AG85" s="89"/>
      <c r="AH85" s="90"/>
      <c r="AI85" s="20"/>
      <c r="AK85" s="31" t="str">
        <f t="shared" si="16"/>
        <v/>
      </c>
      <c r="AM85" s="31" t="str">
        <f t="shared" si="17"/>
        <v/>
      </c>
      <c r="AO85" s="31" t="str">
        <f t="shared" si="18"/>
        <v/>
      </c>
      <c r="AQ85" s="31" t="str">
        <f t="shared" si="19"/>
        <v/>
      </c>
    </row>
    <row r="86" spans="1:43" x14ac:dyDescent="0.3">
      <c r="A86" s="15">
        <f t="shared" si="20"/>
        <v>39</v>
      </c>
      <c r="B86" s="91" t="str">
        <f t="shared" si="21"/>
        <v>K</v>
      </c>
      <c r="C86" s="91"/>
      <c r="D86" s="80" t="str">
        <f>IFERROR(D85+'Einführung &amp; Erklärung'!$E$11,"")</f>
        <v/>
      </c>
      <c r="E86" s="81"/>
      <c r="F86" s="82"/>
      <c r="G86" s="83" t="str">
        <f>O69</f>
        <v>1. Grp E</v>
      </c>
      <c r="H86" s="84"/>
      <c r="I86" s="84"/>
      <c r="J86" s="84"/>
      <c r="K86" s="84"/>
      <c r="L86" s="84"/>
      <c r="M86" s="84"/>
      <c r="N86" s="84"/>
      <c r="O86" s="17" t="s">
        <v>10</v>
      </c>
      <c r="P86" s="84" t="str">
        <f t="shared" si="22"/>
        <v>1. Grp A</v>
      </c>
      <c r="Q86" s="84"/>
      <c r="R86" s="84"/>
      <c r="S86" s="84"/>
      <c r="T86" s="84"/>
      <c r="U86" s="84"/>
      <c r="V86" s="84"/>
      <c r="W86" s="85"/>
      <c r="X86" s="92"/>
      <c r="Y86" s="93"/>
      <c r="Z86" s="93"/>
      <c r="AA86" s="17" t="s">
        <v>11</v>
      </c>
      <c r="AB86" s="93"/>
      <c r="AC86" s="93"/>
      <c r="AD86" s="93"/>
      <c r="AE86" s="83" t="str">
        <f t="shared" si="15"/>
        <v>2. Grp F</v>
      </c>
      <c r="AF86" s="84"/>
      <c r="AG86" s="84"/>
      <c r="AH86" s="85"/>
      <c r="AI86" s="16"/>
      <c r="AK86" s="31" t="str">
        <f t="shared" si="16"/>
        <v/>
      </c>
      <c r="AM86" s="31" t="str">
        <f t="shared" si="17"/>
        <v/>
      </c>
      <c r="AO86" s="31" t="str">
        <f t="shared" si="18"/>
        <v/>
      </c>
      <c r="AQ86" s="31" t="str">
        <f t="shared" si="19"/>
        <v/>
      </c>
    </row>
    <row r="87" spans="1:43" ht="15" thickBot="1" x14ac:dyDescent="0.35">
      <c r="A87" s="21">
        <f t="shared" si="20"/>
        <v>40</v>
      </c>
      <c r="B87" s="53" t="str">
        <f t="shared" si="21"/>
        <v>L</v>
      </c>
      <c r="C87" s="53"/>
      <c r="D87" s="54" t="str">
        <f>IFERROR(D86+'Einführung &amp; Erklärung'!$E$11,"")</f>
        <v/>
      </c>
      <c r="E87" s="55"/>
      <c r="F87" s="56"/>
      <c r="G87" s="57" t="str">
        <f>AA69</f>
        <v>1. Grp F</v>
      </c>
      <c r="H87" s="58"/>
      <c r="I87" s="58"/>
      <c r="J87" s="58"/>
      <c r="K87" s="58"/>
      <c r="L87" s="58"/>
      <c r="M87" s="58"/>
      <c r="N87" s="58"/>
      <c r="O87" s="6" t="s">
        <v>10</v>
      </c>
      <c r="P87" s="84" t="str">
        <f t="shared" si="22"/>
        <v>1. Grp B</v>
      </c>
      <c r="Q87" s="84"/>
      <c r="R87" s="84"/>
      <c r="S87" s="84"/>
      <c r="T87" s="84"/>
      <c r="U87" s="84"/>
      <c r="V87" s="84"/>
      <c r="W87" s="85"/>
      <c r="X87" s="60"/>
      <c r="Y87" s="61"/>
      <c r="Z87" s="61"/>
      <c r="AA87" s="6" t="s">
        <v>11</v>
      </c>
      <c r="AB87" s="61"/>
      <c r="AC87" s="61"/>
      <c r="AD87" s="61"/>
      <c r="AE87" s="57" t="str">
        <f t="shared" si="15"/>
        <v>1. Grp E</v>
      </c>
      <c r="AF87" s="58"/>
      <c r="AG87" s="58"/>
      <c r="AH87" s="59"/>
      <c r="AI87" s="7"/>
      <c r="AK87" s="31" t="str">
        <f t="shared" si="16"/>
        <v/>
      </c>
      <c r="AM87" s="31" t="str">
        <f t="shared" si="17"/>
        <v/>
      </c>
      <c r="AO87" s="31" t="str">
        <f t="shared" si="18"/>
        <v/>
      </c>
      <c r="AQ87" s="31" t="str">
        <f t="shared" si="19"/>
        <v/>
      </c>
    </row>
    <row r="88" spans="1:43" x14ac:dyDescent="0.3">
      <c r="A88" s="12">
        <f>A87+1</f>
        <v>41</v>
      </c>
      <c r="B88" s="102" t="str">
        <f t="shared" si="21"/>
        <v>G</v>
      </c>
      <c r="C88" s="102"/>
      <c r="D88" s="114" t="str">
        <f>IFERROR(D87+'Einführung &amp; Erklärung'!$E$11,"")</f>
        <v/>
      </c>
      <c r="E88" s="115"/>
      <c r="F88" s="116"/>
      <c r="G88" s="106" t="str">
        <f>P81</f>
        <v>3. Grp F</v>
      </c>
      <c r="H88" s="107"/>
      <c r="I88" s="107"/>
      <c r="J88" s="107"/>
      <c r="K88" s="107"/>
      <c r="L88" s="107"/>
      <c r="M88" s="107"/>
      <c r="N88" s="107"/>
      <c r="O88" s="13" t="s">
        <v>10</v>
      </c>
      <c r="P88" s="107" t="str">
        <f>P80</f>
        <v>3. Grp B</v>
      </c>
      <c r="Q88" s="107"/>
      <c r="R88" s="107"/>
      <c r="S88" s="107"/>
      <c r="T88" s="107"/>
      <c r="U88" s="107"/>
      <c r="V88" s="107"/>
      <c r="W88" s="108"/>
      <c r="X88" s="109"/>
      <c r="Y88" s="110"/>
      <c r="Z88" s="110"/>
      <c r="AA88" s="13" t="s">
        <v>11</v>
      </c>
      <c r="AB88" s="110"/>
      <c r="AC88" s="110"/>
      <c r="AD88" s="110"/>
      <c r="AE88" s="106" t="str">
        <f t="shared" si="15"/>
        <v>1. Grp F</v>
      </c>
      <c r="AF88" s="107"/>
      <c r="AG88" s="107"/>
      <c r="AH88" s="108"/>
      <c r="AI88" s="14"/>
      <c r="AK88" s="31" t="str">
        <f t="shared" si="16"/>
        <v/>
      </c>
      <c r="AM88" s="31" t="str">
        <f t="shared" si="17"/>
        <v/>
      </c>
      <c r="AO88" s="31" t="str">
        <f t="shared" si="18"/>
        <v/>
      </c>
      <c r="AQ88" s="31" t="str">
        <f t="shared" si="19"/>
        <v/>
      </c>
    </row>
    <row r="89" spans="1:43" x14ac:dyDescent="0.3">
      <c r="A89" s="15">
        <f>A88+1</f>
        <v>42</v>
      </c>
      <c r="B89" s="83" t="str">
        <f t="shared" si="21"/>
        <v>G</v>
      </c>
      <c r="C89" s="85"/>
      <c r="D89" s="80" t="str">
        <f>IFERROR(D88+'Einführung &amp; Erklärung'!$E$11,"")</f>
        <v/>
      </c>
      <c r="E89" s="81"/>
      <c r="F89" s="82"/>
      <c r="G89" s="83" t="str">
        <f>G81</f>
        <v>3. Grp D</v>
      </c>
      <c r="H89" s="84"/>
      <c r="I89" s="84"/>
      <c r="J89" s="84"/>
      <c r="K89" s="84"/>
      <c r="L89" s="84"/>
      <c r="M89" s="84"/>
      <c r="N89" s="84"/>
      <c r="O89" s="17" t="s">
        <v>10</v>
      </c>
      <c r="P89" s="84" t="str">
        <f>G80</f>
        <v>4. Grp A</v>
      </c>
      <c r="Q89" s="84"/>
      <c r="R89" s="84"/>
      <c r="S89" s="84"/>
      <c r="T89" s="84"/>
      <c r="U89" s="84"/>
      <c r="V89" s="84"/>
      <c r="W89" s="85"/>
      <c r="X89" s="92"/>
      <c r="Y89" s="93"/>
      <c r="Z89" s="93"/>
      <c r="AA89" s="17" t="s">
        <v>11</v>
      </c>
      <c r="AB89" s="93"/>
      <c r="AC89" s="93"/>
      <c r="AD89" s="135"/>
      <c r="AE89" s="83" t="str">
        <f t="shared" si="15"/>
        <v>3. Grp F</v>
      </c>
      <c r="AF89" s="84"/>
      <c r="AG89" s="84"/>
      <c r="AH89" s="85"/>
      <c r="AI89" s="16"/>
      <c r="AK89" s="31" t="str">
        <f t="shared" si="16"/>
        <v/>
      </c>
      <c r="AM89" s="31" t="str">
        <f t="shared" si="17"/>
        <v/>
      </c>
      <c r="AO89" s="31" t="str">
        <f t="shared" si="18"/>
        <v/>
      </c>
      <c r="AQ89" s="31" t="str">
        <f t="shared" si="19"/>
        <v/>
      </c>
    </row>
    <row r="90" spans="1:43" x14ac:dyDescent="0.3">
      <c r="A90" s="15">
        <f>A89+1</f>
        <v>43</v>
      </c>
      <c r="B90" s="91" t="str">
        <f t="shared" si="21"/>
        <v>H</v>
      </c>
      <c r="C90" s="91"/>
      <c r="D90" s="80" t="str">
        <f>IFERROR(D89+'Einführung &amp; Erklärung'!$E$11,"")</f>
        <v/>
      </c>
      <c r="E90" s="81"/>
      <c r="F90" s="82"/>
      <c r="G90" s="83" t="str">
        <f>P83</f>
        <v>3. Grp E</v>
      </c>
      <c r="H90" s="84"/>
      <c r="I90" s="84"/>
      <c r="J90" s="84"/>
      <c r="K90" s="84"/>
      <c r="L90" s="84"/>
      <c r="M90" s="84"/>
      <c r="N90" s="84"/>
      <c r="O90" s="17" t="s">
        <v>10</v>
      </c>
      <c r="P90" s="84" t="str">
        <f>P82</f>
        <v>3. Grp A</v>
      </c>
      <c r="Q90" s="84"/>
      <c r="R90" s="84"/>
      <c r="S90" s="84"/>
      <c r="T90" s="84"/>
      <c r="U90" s="84"/>
      <c r="V90" s="84"/>
      <c r="W90" s="85"/>
      <c r="X90" s="92"/>
      <c r="Y90" s="93"/>
      <c r="Z90" s="93"/>
      <c r="AA90" s="17" t="s">
        <v>11</v>
      </c>
      <c r="AB90" s="93"/>
      <c r="AC90" s="93"/>
      <c r="AD90" s="93"/>
      <c r="AE90" s="83" t="str">
        <f t="shared" si="15"/>
        <v>3. Grp D</v>
      </c>
      <c r="AF90" s="84"/>
      <c r="AG90" s="84"/>
      <c r="AH90" s="85"/>
      <c r="AI90" s="16"/>
      <c r="AK90" s="31" t="str">
        <f t="shared" si="16"/>
        <v/>
      </c>
      <c r="AM90" s="31" t="str">
        <f t="shared" si="17"/>
        <v/>
      </c>
      <c r="AO90" s="31" t="str">
        <f t="shared" si="18"/>
        <v/>
      </c>
      <c r="AQ90" s="31" t="str">
        <f t="shared" si="19"/>
        <v/>
      </c>
    </row>
    <row r="91" spans="1:43" x14ac:dyDescent="0.3">
      <c r="A91" s="15">
        <f>A90+1</f>
        <v>44</v>
      </c>
      <c r="B91" s="91" t="str">
        <f t="shared" si="21"/>
        <v>H</v>
      </c>
      <c r="C91" s="91"/>
      <c r="D91" s="80" t="str">
        <f>IFERROR(D90+'Einführung &amp; Erklärung'!$E$11,"")</f>
        <v/>
      </c>
      <c r="E91" s="81"/>
      <c r="F91" s="82"/>
      <c r="G91" s="83" t="str">
        <f>G83</f>
        <v>3. Grp C</v>
      </c>
      <c r="H91" s="84"/>
      <c r="I91" s="84"/>
      <c r="J91" s="84"/>
      <c r="K91" s="84"/>
      <c r="L91" s="84"/>
      <c r="M91" s="84"/>
      <c r="N91" s="84"/>
      <c r="O91" s="17" t="s">
        <v>10</v>
      </c>
      <c r="P91" s="84" t="str">
        <f>G82</f>
        <v>4. Grp B</v>
      </c>
      <c r="Q91" s="84"/>
      <c r="R91" s="84"/>
      <c r="S91" s="84"/>
      <c r="T91" s="84"/>
      <c r="U91" s="84"/>
      <c r="V91" s="84"/>
      <c r="W91" s="85"/>
      <c r="X91" s="92"/>
      <c r="Y91" s="93"/>
      <c r="Z91" s="93"/>
      <c r="AA91" s="17" t="s">
        <v>11</v>
      </c>
      <c r="AB91" s="93"/>
      <c r="AC91" s="93"/>
      <c r="AD91" s="93"/>
      <c r="AE91" s="83" t="str">
        <f t="shared" si="15"/>
        <v>3. Grp E</v>
      </c>
      <c r="AF91" s="84"/>
      <c r="AG91" s="84"/>
      <c r="AH91" s="85"/>
      <c r="AI91" s="16"/>
      <c r="AK91" s="31" t="str">
        <f t="shared" si="16"/>
        <v/>
      </c>
      <c r="AM91" s="31" t="str">
        <f t="shared" si="17"/>
        <v/>
      </c>
      <c r="AO91" s="31" t="str">
        <f t="shared" si="18"/>
        <v/>
      </c>
      <c r="AQ91" s="31" t="str">
        <f t="shared" si="19"/>
        <v/>
      </c>
    </row>
    <row r="92" spans="1:43" x14ac:dyDescent="0.3">
      <c r="A92" s="15">
        <f>A91+1</f>
        <v>45</v>
      </c>
      <c r="B92" s="91" t="str">
        <f t="shared" si="21"/>
        <v>I</v>
      </c>
      <c r="C92" s="91"/>
      <c r="D92" s="80" t="str">
        <f>IFERROR(D91+'Einführung &amp; Erklärung'!$E$11,"")</f>
        <v/>
      </c>
      <c r="E92" s="81"/>
      <c r="F92" s="82"/>
      <c r="G92" s="83" t="str">
        <f>P76</f>
        <v>2. Grp C</v>
      </c>
      <c r="H92" s="84"/>
      <c r="I92" s="84"/>
      <c r="J92" s="84"/>
      <c r="K92" s="84"/>
      <c r="L92" s="84"/>
      <c r="M92" s="84"/>
      <c r="N92" s="84"/>
      <c r="O92" s="17" t="s">
        <v>10</v>
      </c>
      <c r="P92" s="84" t="str">
        <f>G84</f>
        <v>2. Grp E</v>
      </c>
      <c r="Q92" s="84"/>
      <c r="R92" s="84"/>
      <c r="S92" s="84"/>
      <c r="T92" s="84"/>
      <c r="U92" s="84"/>
      <c r="V92" s="84"/>
      <c r="W92" s="85"/>
      <c r="X92" s="92"/>
      <c r="Y92" s="93"/>
      <c r="Z92" s="93"/>
      <c r="AA92" s="17" t="s">
        <v>11</v>
      </c>
      <c r="AB92" s="93"/>
      <c r="AC92" s="93"/>
      <c r="AD92" s="93"/>
      <c r="AE92" s="83" t="str">
        <f t="shared" si="15"/>
        <v>3. Grp C</v>
      </c>
      <c r="AF92" s="84"/>
      <c r="AG92" s="84"/>
      <c r="AH92" s="85"/>
      <c r="AI92" s="16"/>
      <c r="AK92" s="31" t="str">
        <f t="shared" si="16"/>
        <v/>
      </c>
      <c r="AM92" s="31" t="str">
        <f t="shared" si="17"/>
        <v/>
      </c>
      <c r="AO92" s="31" t="str">
        <f t="shared" si="18"/>
        <v/>
      </c>
      <c r="AQ92" s="31" t="str">
        <f t="shared" si="19"/>
        <v/>
      </c>
    </row>
    <row r="93" spans="1:43" x14ac:dyDescent="0.3">
      <c r="A93" s="18">
        <f t="shared" ref="A93:A95" si="23">A92+1</f>
        <v>46</v>
      </c>
      <c r="B93" s="79" t="str">
        <f t="shared" si="21"/>
        <v>J</v>
      </c>
      <c r="C93" s="79"/>
      <c r="D93" s="80" t="str">
        <f>IFERROR(D92+'Einführung &amp; Erklärung'!$E$11,"")</f>
        <v/>
      </c>
      <c r="E93" s="81"/>
      <c r="F93" s="82"/>
      <c r="G93" s="83" t="str">
        <f>P77</f>
        <v>2. Grp D</v>
      </c>
      <c r="H93" s="84"/>
      <c r="I93" s="84"/>
      <c r="J93" s="84"/>
      <c r="K93" s="84"/>
      <c r="L93" s="84"/>
      <c r="M93" s="84"/>
      <c r="N93" s="84"/>
      <c r="O93" s="19" t="s">
        <v>10</v>
      </c>
      <c r="P93" s="84" t="str">
        <f>G85</f>
        <v>2. Grp F</v>
      </c>
      <c r="Q93" s="84"/>
      <c r="R93" s="84"/>
      <c r="S93" s="84"/>
      <c r="T93" s="84"/>
      <c r="U93" s="84"/>
      <c r="V93" s="84"/>
      <c r="W93" s="85"/>
      <c r="X93" s="86"/>
      <c r="Y93" s="87"/>
      <c r="Z93" s="87"/>
      <c r="AA93" s="19" t="s">
        <v>11</v>
      </c>
      <c r="AB93" s="87"/>
      <c r="AC93" s="87"/>
      <c r="AD93" s="87"/>
      <c r="AE93" s="88" t="str">
        <f t="shared" si="15"/>
        <v>2. Grp C</v>
      </c>
      <c r="AF93" s="89"/>
      <c r="AG93" s="89"/>
      <c r="AH93" s="90"/>
      <c r="AI93" s="20"/>
      <c r="AK93" s="31" t="str">
        <f t="shared" si="16"/>
        <v/>
      </c>
      <c r="AM93" s="31" t="str">
        <f t="shared" si="17"/>
        <v/>
      </c>
      <c r="AO93" s="31" t="str">
        <f t="shared" si="18"/>
        <v/>
      </c>
      <c r="AQ93" s="31" t="str">
        <f t="shared" si="19"/>
        <v/>
      </c>
    </row>
    <row r="94" spans="1:43" x14ac:dyDescent="0.3">
      <c r="A94" s="15">
        <f t="shared" si="23"/>
        <v>47</v>
      </c>
      <c r="B94" s="91" t="str">
        <f t="shared" si="21"/>
        <v>K</v>
      </c>
      <c r="C94" s="91"/>
      <c r="D94" s="80" t="str">
        <f>IFERROR(D93+'Einführung &amp; Erklärung'!$E$11,"")</f>
        <v/>
      </c>
      <c r="E94" s="81"/>
      <c r="F94" s="82"/>
      <c r="G94" s="83" t="str">
        <f>P78</f>
        <v>1. Grp C</v>
      </c>
      <c r="H94" s="84"/>
      <c r="I94" s="84"/>
      <c r="J94" s="84"/>
      <c r="K94" s="84"/>
      <c r="L94" s="84"/>
      <c r="M94" s="84"/>
      <c r="N94" s="84"/>
      <c r="O94" s="17" t="s">
        <v>10</v>
      </c>
      <c r="P94" s="84" t="str">
        <f>G86</f>
        <v>1. Grp E</v>
      </c>
      <c r="Q94" s="84"/>
      <c r="R94" s="84"/>
      <c r="S94" s="84"/>
      <c r="T94" s="84"/>
      <c r="U94" s="84"/>
      <c r="V94" s="84"/>
      <c r="W94" s="85"/>
      <c r="X94" s="92"/>
      <c r="Y94" s="93"/>
      <c r="Z94" s="93"/>
      <c r="AA94" s="17" t="s">
        <v>11</v>
      </c>
      <c r="AB94" s="93"/>
      <c r="AC94" s="93"/>
      <c r="AD94" s="93"/>
      <c r="AE94" s="83" t="str">
        <f t="shared" si="15"/>
        <v>2. Grp D</v>
      </c>
      <c r="AF94" s="84"/>
      <c r="AG94" s="84"/>
      <c r="AH94" s="85"/>
      <c r="AI94" s="16"/>
      <c r="AK94" s="31" t="str">
        <f t="shared" si="16"/>
        <v/>
      </c>
      <c r="AM94" s="31" t="str">
        <f t="shared" si="17"/>
        <v/>
      </c>
      <c r="AO94" s="31" t="str">
        <f t="shared" si="18"/>
        <v/>
      </c>
      <c r="AQ94" s="31" t="str">
        <f t="shared" si="19"/>
        <v/>
      </c>
    </row>
    <row r="95" spans="1:43" ht="15" thickBot="1" x14ac:dyDescent="0.35">
      <c r="A95" s="21">
        <f t="shared" si="23"/>
        <v>48</v>
      </c>
      <c r="B95" s="53" t="str">
        <f t="shared" si="21"/>
        <v>L</v>
      </c>
      <c r="C95" s="53"/>
      <c r="D95" s="54" t="str">
        <f>IFERROR(D94+'Einführung &amp; Erklärung'!$E$11,"")</f>
        <v/>
      </c>
      <c r="E95" s="55"/>
      <c r="F95" s="56"/>
      <c r="G95" s="57" t="str">
        <f>P79</f>
        <v>1. Grp D</v>
      </c>
      <c r="H95" s="58"/>
      <c r="I95" s="58"/>
      <c r="J95" s="58"/>
      <c r="K95" s="58"/>
      <c r="L95" s="58"/>
      <c r="M95" s="58"/>
      <c r="N95" s="58"/>
      <c r="O95" s="6" t="s">
        <v>10</v>
      </c>
      <c r="P95" s="58" t="str">
        <f>G87</f>
        <v>1. Grp F</v>
      </c>
      <c r="Q95" s="58"/>
      <c r="R95" s="58"/>
      <c r="S95" s="58"/>
      <c r="T95" s="58"/>
      <c r="U95" s="58"/>
      <c r="V95" s="58"/>
      <c r="W95" s="59"/>
      <c r="X95" s="60"/>
      <c r="Y95" s="61"/>
      <c r="Z95" s="61"/>
      <c r="AA95" s="6" t="s">
        <v>11</v>
      </c>
      <c r="AB95" s="61"/>
      <c r="AC95" s="61"/>
      <c r="AD95" s="61"/>
      <c r="AE95" s="57" t="str">
        <f t="shared" si="15"/>
        <v>1. Grp C</v>
      </c>
      <c r="AF95" s="58"/>
      <c r="AG95" s="58"/>
      <c r="AH95" s="59"/>
      <c r="AI95" s="7"/>
      <c r="AK95" s="31" t="str">
        <f t="shared" si="16"/>
        <v/>
      </c>
      <c r="AM95" s="31" t="str">
        <f t="shared" si="17"/>
        <v/>
      </c>
      <c r="AO95" s="31" t="str">
        <f t="shared" si="18"/>
        <v/>
      </c>
      <c r="AQ95" s="31" t="str">
        <f t="shared" si="19"/>
        <v/>
      </c>
    </row>
    <row r="96" spans="1:43" ht="15" thickBot="1" x14ac:dyDescent="0.35">
      <c r="D96" s="22"/>
    </row>
    <row r="97" spans="1:35" ht="15" thickBot="1" x14ac:dyDescent="0.35">
      <c r="A97" s="97" t="str">
        <f>B60</f>
        <v>Gruppe G</v>
      </c>
      <c r="B97" s="98"/>
      <c r="C97" s="98"/>
      <c r="D97" s="98"/>
      <c r="E97" s="98"/>
      <c r="F97" s="99"/>
      <c r="G97" s="94" t="s">
        <v>17</v>
      </c>
      <c r="H97" s="96"/>
      <c r="I97" s="94" t="s">
        <v>33</v>
      </c>
      <c r="J97" s="71"/>
      <c r="K97" s="97" t="s">
        <v>32</v>
      </c>
      <c r="L97" s="98"/>
      <c r="M97" s="98"/>
      <c r="N97" s="98"/>
      <c r="O97" s="99"/>
      <c r="P97" s="70" t="s">
        <v>18</v>
      </c>
      <c r="Q97" s="71"/>
      <c r="S97" s="94" t="str">
        <f>N60</f>
        <v>Gruppe H</v>
      </c>
      <c r="T97" s="95"/>
      <c r="U97" s="95"/>
      <c r="V97" s="95"/>
      <c r="W97" s="95"/>
      <c r="X97" s="71"/>
      <c r="Y97" s="94" t="s">
        <v>17</v>
      </c>
      <c r="Z97" s="96"/>
      <c r="AA97" s="94" t="str">
        <f>I97</f>
        <v>Siege</v>
      </c>
      <c r="AB97" s="71"/>
      <c r="AC97" s="97" t="str">
        <f>K97</f>
        <v>Treffer</v>
      </c>
      <c r="AD97" s="98"/>
      <c r="AE97" s="98"/>
      <c r="AF97" s="98"/>
      <c r="AG97" s="99"/>
      <c r="AH97" s="70" t="s">
        <v>18</v>
      </c>
      <c r="AI97" s="71"/>
    </row>
    <row r="98" spans="1:35" x14ac:dyDescent="0.3">
      <c r="A98" s="3"/>
      <c r="B98" s="72" t="str">
        <f>C61</f>
        <v>3. Grp B</v>
      </c>
      <c r="C98" s="72"/>
      <c r="D98" s="72"/>
      <c r="E98" s="72"/>
      <c r="F98" s="73"/>
      <c r="G98" s="74">
        <f ca="1">SUM(SUMIF($G$72:$N$95,B98,$AO$72:$AO$95),SUMIF($P$72:$W$95,B98,$AQ$72:$AQ$95))</f>
        <v>0</v>
      </c>
      <c r="H98" s="75"/>
      <c r="I98" s="74">
        <f ca="1">SUM(SUMIF($G$72:$N$95,B98,$AK$72:$AK$95),SUMIF($P$72:$W$95,B98,$AM$72:$AM$95))</f>
        <v>0</v>
      </c>
      <c r="J98" s="75"/>
      <c r="K98" s="74">
        <f ca="1">SUM(SUMIF($G$72:$N$95,B98,$X$72:$Z$95),SUMIF($P$72:$W$95,B98,$AB$72:$AD$95))</f>
        <v>0</v>
      </c>
      <c r="L98" s="75"/>
      <c r="M98" s="13" t="s">
        <v>11</v>
      </c>
      <c r="N98" s="76">
        <f ca="1">SUM(SUMIF($G$72:$N$95,B98,$AB$72:$AD$95),SUMIF($P$72:$W$95,B98,$X$72:$Z$95))</f>
        <v>0</v>
      </c>
      <c r="O98" s="73"/>
      <c r="P98" s="77">
        <f ca="1">K98-N98</f>
        <v>0</v>
      </c>
      <c r="Q98" s="78"/>
      <c r="S98" s="3"/>
      <c r="T98" s="72" t="str">
        <f>O61</f>
        <v>3. Grp A</v>
      </c>
      <c r="U98" s="72"/>
      <c r="V98" s="72"/>
      <c r="W98" s="72"/>
      <c r="X98" s="73"/>
      <c r="Y98" s="74">
        <f ca="1">SUM(SUMIF($G$72:$N$95,T98,$AO$72:$AO$95),SUMIF($P$72:$W$95,T98,$AQ$72:$AQ$95))</f>
        <v>0</v>
      </c>
      <c r="Z98" s="75"/>
      <c r="AA98" s="74">
        <f ca="1">SUM(SUMIF($G$72:$N$95,T98,$AK$72:$AK$95),SUMIF($P$72:$W$95,T98,$AM$72:$AM$95))</f>
        <v>0</v>
      </c>
      <c r="AB98" s="75"/>
      <c r="AC98" s="74">
        <f ca="1">SUM(SUMIF($G$72:$N$95,T98,$X$72:$Z$95),SUMIF($P$72:$W$95,T98,$AB$72:$AD$95))</f>
        <v>0</v>
      </c>
      <c r="AD98" s="75"/>
      <c r="AE98" s="13" t="s">
        <v>11</v>
      </c>
      <c r="AF98" s="76">
        <f ca="1">SUM(SUMIF($G$72:$N$95,T98,$AB$72:$AD$95),SUMIF($P$72:$W$95,T98,$X$72:$Z$95))</f>
        <v>0</v>
      </c>
      <c r="AG98" s="73"/>
      <c r="AH98" s="77">
        <f ca="1">AC98-AF98</f>
        <v>0</v>
      </c>
      <c r="AI98" s="78"/>
    </row>
    <row r="99" spans="1:35" x14ac:dyDescent="0.3">
      <c r="A99" s="4"/>
      <c r="B99" s="121" t="str">
        <f>C62</f>
        <v>3. Grp D</v>
      </c>
      <c r="C99" s="121"/>
      <c r="D99" s="121"/>
      <c r="E99" s="121"/>
      <c r="F99" s="122"/>
      <c r="G99" s="117">
        <f ca="1">SUM(SUMIF($G$72:$N$95,B99,$AO$72:$AO$95),SUMIF($P$72:$W$95,B99,$AQ$72:$AQ$95))</f>
        <v>0</v>
      </c>
      <c r="H99" s="118"/>
      <c r="I99" s="117">
        <f ca="1">SUM(SUMIF($G$72:$N$95,B99,$AK$72:$AK$95),SUMIF($P$72:$W$95,B99,$AM$72:$AM$95))</f>
        <v>0</v>
      </c>
      <c r="J99" s="118"/>
      <c r="K99" s="117">
        <f ca="1">SUM(SUMIF($G$72:$N$95,B99,$X$72:$Z$95),SUMIF($P$72:$W$95,B99,$AB$72:$AD$95))</f>
        <v>0</v>
      </c>
      <c r="L99" s="118"/>
      <c r="M99" s="17" t="s">
        <v>11</v>
      </c>
      <c r="N99" s="123">
        <f ca="1">SUM(SUMIF($G$72:$N$95,B99,$AB$72:$AD$95),SUMIF($P$72:$W$95,B99,$X$72:$Z$95))</f>
        <v>0</v>
      </c>
      <c r="O99" s="122"/>
      <c r="P99" s="119">
        <f ca="1">K99-N99</f>
        <v>0</v>
      </c>
      <c r="Q99" s="120"/>
      <c r="S99" s="4"/>
      <c r="T99" s="121" t="str">
        <f>O62</f>
        <v>3. Grp C</v>
      </c>
      <c r="U99" s="121"/>
      <c r="V99" s="121"/>
      <c r="W99" s="121"/>
      <c r="X99" s="122"/>
      <c r="Y99" s="117">
        <f ca="1">SUM(SUMIF($G$72:$N$95,T99,$AO$72:$AO$95),SUMIF($P$72:$W$95,T99,$AQ$72:$AQ$95))</f>
        <v>0</v>
      </c>
      <c r="Z99" s="118"/>
      <c r="AA99" s="117">
        <f ca="1">SUM(SUMIF($G$72:$N$95,T99,$AK$72:$AK$95),SUMIF($P$72:$W$95,T99,$AM$72:$AM$95))</f>
        <v>0</v>
      </c>
      <c r="AB99" s="118"/>
      <c r="AC99" s="117">
        <f ca="1">SUM(SUMIF($G$72:$N$95,T99,$X$72:$Z$95),SUMIF($P$72:$W$95,T99,$AB$72:$AD$95))</f>
        <v>0</v>
      </c>
      <c r="AD99" s="118"/>
      <c r="AE99" s="17" t="s">
        <v>11</v>
      </c>
      <c r="AF99" s="123">
        <f ca="1">SUM(SUMIF($G$72:$N$95,T99,$AB$72:$AD$95),SUMIF($P$72:$W$95,T99,$X$72:$Z$95))</f>
        <v>0</v>
      </c>
      <c r="AG99" s="122"/>
      <c r="AH99" s="119">
        <f ca="1">AC99-AF99</f>
        <v>0</v>
      </c>
      <c r="AI99" s="120"/>
    </row>
    <row r="100" spans="1:35" x14ac:dyDescent="0.3">
      <c r="A100" s="4"/>
      <c r="B100" s="121" t="str">
        <f>C63</f>
        <v>3. Grp F</v>
      </c>
      <c r="C100" s="121"/>
      <c r="D100" s="121"/>
      <c r="E100" s="121"/>
      <c r="F100" s="122"/>
      <c r="G100" s="117">
        <f ca="1">SUM(SUMIF($G$72:$N$95,B100,$AO$72:$AO$95),SUMIF($P$72:$W$95,B100,$AQ$72:$AQ$95))</f>
        <v>0</v>
      </c>
      <c r="H100" s="118"/>
      <c r="I100" s="117">
        <f ca="1">SUM(SUMIF($G$72:$N$95,B100,$AK$72:$AK$95),SUMIF($P$72:$W$95,B100,$AM$72:$AM$95))</f>
        <v>0</v>
      </c>
      <c r="J100" s="118"/>
      <c r="K100" s="117">
        <f ca="1">SUM(SUMIF($G$72:$N$95,B100,$X$72:$Z$95),SUMIF($P$72:$W$95,B100,$AB$72:$AD$95))</f>
        <v>0</v>
      </c>
      <c r="L100" s="118"/>
      <c r="M100" s="17" t="s">
        <v>11</v>
      </c>
      <c r="N100" s="123">
        <f ca="1">SUM(SUMIF($G$72:$N$95,B100,$AB$72:$AD$95),SUMIF($P$72:$W$95,B100,$X$72:$Z$95))</f>
        <v>0</v>
      </c>
      <c r="O100" s="122"/>
      <c r="P100" s="119">
        <f ca="1">K100-N100</f>
        <v>0</v>
      </c>
      <c r="Q100" s="120"/>
      <c r="S100" s="4"/>
      <c r="T100" s="121" t="str">
        <f>O63</f>
        <v>3. Grp E</v>
      </c>
      <c r="U100" s="121"/>
      <c r="V100" s="121"/>
      <c r="W100" s="121"/>
      <c r="X100" s="122"/>
      <c r="Y100" s="117">
        <f ca="1">SUM(SUMIF($G$72:$N$95,T100,$AO$72:$AO$95),SUMIF($P$72:$W$95,T100,$AQ$72:$AQ$95))</f>
        <v>0</v>
      </c>
      <c r="Z100" s="118"/>
      <c r="AA100" s="117">
        <f ca="1">SUM(SUMIF($G$72:$N$95,T100,$AK$72:$AK$95),SUMIF($P$72:$W$95,T100,$AM$72:$AM$95))</f>
        <v>0</v>
      </c>
      <c r="AB100" s="118"/>
      <c r="AC100" s="117">
        <f ca="1">SUM(SUMIF($G$72:$N$95,T100,$X$72:$Z$95),SUMIF($P$72:$W$95,T100,$AB$72:$AD$95))</f>
        <v>0</v>
      </c>
      <c r="AD100" s="118"/>
      <c r="AE100" s="17" t="s">
        <v>11</v>
      </c>
      <c r="AF100" s="123">
        <f ca="1">SUM(SUMIF($G$72:$N$95,T100,$AB$72:$AD$95),SUMIF($P$72:$W$95,T100,$X$72:$Z$95))</f>
        <v>0</v>
      </c>
      <c r="AG100" s="122"/>
      <c r="AH100" s="119">
        <f ca="1">AC100-AF100</f>
        <v>0</v>
      </c>
      <c r="AI100" s="120"/>
    </row>
    <row r="101" spans="1:35" ht="15" thickBot="1" x14ac:dyDescent="0.35">
      <c r="A101" s="5"/>
      <c r="B101" s="65" t="str">
        <f>C64</f>
        <v>4. Grp A</v>
      </c>
      <c r="C101" s="58"/>
      <c r="D101" s="58"/>
      <c r="E101" s="58"/>
      <c r="F101" s="59"/>
      <c r="G101" s="64">
        <f ca="1">SUM(SUMIF($G$72:$N$95,B101,$AO$72:$AO$95),SUMIF($P$72:$W$95,B101,$AQ$72:$AQ$95))</f>
        <v>0</v>
      </c>
      <c r="H101" s="65"/>
      <c r="I101" s="64">
        <f ca="1">SUM(SUMIF($G$72:$N$95,B101,$AK$72:$AK$95),SUMIF($P$72:$W$95,B101,$AM$72:$AM$95))</f>
        <v>0</v>
      </c>
      <c r="J101" s="65"/>
      <c r="K101" s="64">
        <f ca="1">SUM(SUMIF($G$72:$N$95,B101,$X$72:$Z$95),SUMIF($P$72:$W$95,B101,$AB$72:$AD$95))</f>
        <v>0</v>
      </c>
      <c r="L101" s="65"/>
      <c r="M101" s="6" t="s">
        <v>11</v>
      </c>
      <c r="N101" s="66">
        <f ca="1">SUM(SUMIF($G$72:$N$95,B101,$AB$72:$AD$95),SUMIF($P$72:$W$95,B101,$X$72:$Z$95))</f>
        <v>0</v>
      </c>
      <c r="O101" s="67"/>
      <c r="P101" s="68">
        <f ca="1">K101-N101</f>
        <v>0</v>
      </c>
      <c r="Q101" s="69"/>
      <c r="S101" s="8"/>
      <c r="T101" s="62" t="str">
        <f>O64</f>
        <v>4. Grp B</v>
      </c>
      <c r="U101" s="62"/>
      <c r="V101" s="62"/>
      <c r="W101" s="62"/>
      <c r="X101" s="63"/>
      <c r="Y101" s="64">
        <f ca="1">SUM(SUMIF($G$72:$N$95,T101,$AO$72:$AO$95),SUMIF($P$72:$W$95,T101,$AQ$72:$AQ$95))</f>
        <v>0</v>
      </c>
      <c r="Z101" s="65"/>
      <c r="AA101" s="64">
        <f ca="1">SUM(SUMIF($G$72:$N$95,T101,$AK$72:$AK$95),SUMIF($P$72:$W$95,T101,$AM$72:$AM$95))</f>
        <v>0</v>
      </c>
      <c r="AB101" s="65"/>
      <c r="AC101" s="64">
        <f ca="1">SUM(SUMIF($G$72:$N$95,T101,$X$72:$Z$95),SUMIF($P$72:$W$95,T101,$AB$72:$AD$95))</f>
        <v>0</v>
      </c>
      <c r="AD101" s="65"/>
      <c r="AE101" s="6" t="s">
        <v>11</v>
      </c>
      <c r="AF101" s="66">
        <f ca="1">SUM(SUMIF($G$72:$N$95,T101,$AB$72:$AD$95),SUMIF($P$72:$W$95,T101,$X$72:$Z$95))</f>
        <v>0</v>
      </c>
      <c r="AG101" s="67"/>
      <c r="AH101" s="68">
        <f ca="1">AC101-AF101</f>
        <v>0</v>
      </c>
      <c r="AI101" s="69"/>
    </row>
    <row r="102" spans="1:35" ht="15" thickBot="1" x14ac:dyDescent="0.35">
      <c r="P102" s="23"/>
      <c r="Q102" s="23"/>
      <c r="AH102" s="23"/>
      <c r="AI102" s="23"/>
    </row>
    <row r="103" spans="1:35" ht="15" thickBot="1" x14ac:dyDescent="0.35">
      <c r="A103" s="97" t="str">
        <f>Z60</f>
        <v>Gruppe I</v>
      </c>
      <c r="B103" s="98"/>
      <c r="C103" s="98"/>
      <c r="D103" s="98"/>
      <c r="E103" s="98"/>
      <c r="F103" s="99"/>
      <c r="G103" s="94" t="s">
        <v>17</v>
      </c>
      <c r="H103" s="96"/>
      <c r="I103" s="94" t="str">
        <f>I97</f>
        <v>Siege</v>
      </c>
      <c r="J103" s="71"/>
      <c r="K103" s="97" t="str">
        <f>AC97</f>
        <v>Treffer</v>
      </c>
      <c r="L103" s="98"/>
      <c r="M103" s="98"/>
      <c r="N103" s="98"/>
      <c r="O103" s="99"/>
      <c r="P103" s="70" t="s">
        <v>18</v>
      </c>
      <c r="Q103" s="71"/>
      <c r="S103" s="94" t="str">
        <f>B66</f>
        <v>Gruppe J</v>
      </c>
      <c r="T103" s="95"/>
      <c r="U103" s="95"/>
      <c r="V103" s="95"/>
      <c r="W103" s="95"/>
      <c r="X103" s="71"/>
      <c r="Y103" s="94" t="s">
        <v>17</v>
      </c>
      <c r="Z103" s="96"/>
      <c r="AA103" s="94" t="str">
        <f>I103</f>
        <v>Siege</v>
      </c>
      <c r="AB103" s="71"/>
      <c r="AC103" s="97" t="str">
        <f>K103</f>
        <v>Treffer</v>
      </c>
      <c r="AD103" s="98"/>
      <c r="AE103" s="98"/>
      <c r="AF103" s="98"/>
      <c r="AG103" s="99"/>
      <c r="AH103" s="70" t="s">
        <v>18</v>
      </c>
      <c r="AI103" s="71"/>
    </row>
    <row r="104" spans="1:35" x14ac:dyDescent="0.3">
      <c r="A104" s="3"/>
      <c r="B104" s="72" t="str">
        <f>AA61</f>
        <v>2. Grp A</v>
      </c>
      <c r="C104" s="72"/>
      <c r="D104" s="72"/>
      <c r="E104" s="72"/>
      <c r="F104" s="73"/>
      <c r="G104" s="74">
        <f ca="1">SUM(SUMIF($G$72:$N$95,B104,$AO$72:$AO$95),SUMIF($P$72:$W$95,B104,$AQ$72:$AQ$95))</f>
        <v>0</v>
      </c>
      <c r="H104" s="75"/>
      <c r="I104" s="74">
        <f ca="1">SUM(SUMIF($G$72:$N$95,B104,$AK$72:$AK$95),SUMIF($P$72:$W$95,B104,$AM$72:$AM$95))</f>
        <v>0</v>
      </c>
      <c r="J104" s="75"/>
      <c r="K104" s="74">
        <f ca="1">SUM(SUMIF($G$72:$N$95,B104,$X$72:$Z$95),SUMIF($P$72:$W$95,B104,$AB$72:$AD$95))</f>
        <v>0</v>
      </c>
      <c r="L104" s="75"/>
      <c r="M104" s="13" t="s">
        <v>11</v>
      </c>
      <c r="N104" s="76">
        <f ca="1">SUM(SUMIF($G$72:$N$95,B104,$AB$72:$AD$95),SUMIF($P$72:$W$95,B104,$X$72:$Z$95))</f>
        <v>0</v>
      </c>
      <c r="O104" s="73"/>
      <c r="P104" s="77">
        <f ca="1">K104-N104</f>
        <v>0</v>
      </c>
      <c r="Q104" s="78"/>
      <c r="S104" s="3"/>
      <c r="T104" s="72" t="str">
        <f>C67</f>
        <v>2. Grp B</v>
      </c>
      <c r="U104" s="72"/>
      <c r="V104" s="72"/>
      <c r="W104" s="72"/>
      <c r="X104" s="73"/>
      <c r="Y104" s="74">
        <f ca="1">SUM(SUMIF($G$72:$N$95,T104,$AO$72:$AO$95),SUMIF($P$72:$W$95,T104,$AQ$72:$AQ$95))</f>
        <v>0</v>
      </c>
      <c r="Z104" s="75"/>
      <c r="AA104" s="74">
        <f ca="1">SUM(SUMIF($G$72:$N$95,T104,$AK$72:$AK$95),SUMIF($P$72:$W$95,T104,$AM$72:$AM$95))</f>
        <v>0</v>
      </c>
      <c r="AB104" s="75"/>
      <c r="AC104" s="74">
        <f ca="1">SUM(SUMIF($G$72:$N$95,T104,$X$72:$Z$95),SUMIF($P$72:$W$95,T104,$AB$72:$AD$95))</f>
        <v>0</v>
      </c>
      <c r="AD104" s="75"/>
      <c r="AE104" s="13" t="s">
        <v>11</v>
      </c>
      <c r="AF104" s="76">
        <f ca="1">SUM(SUMIF($G$72:$N$95,T104,$AB$72:$AD$95),SUMIF($P$72:$W$95,T104,$X$72:$Z$95))</f>
        <v>0</v>
      </c>
      <c r="AG104" s="73"/>
      <c r="AH104" s="77">
        <f ca="1">AC104-AF104</f>
        <v>0</v>
      </c>
      <c r="AI104" s="78"/>
    </row>
    <row r="105" spans="1:35" x14ac:dyDescent="0.3">
      <c r="A105" s="4"/>
      <c r="B105" s="121" t="str">
        <f>AA62</f>
        <v>2. Grp C</v>
      </c>
      <c r="C105" s="121"/>
      <c r="D105" s="121"/>
      <c r="E105" s="121"/>
      <c r="F105" s="122"/>
      <c r="G105" s="117">
        <f ca="1">SUM(SUMIF($G$72:$N$95,B105,$AO$72:$AO$95),SUMIF($P$72:$W$95,B105,$AQ$72:$AQ$95))</f>
        <v>0</v>
      </c>
      <c r="H105" s="118"/>
      <c r="I105" s="117">
        <f ca="1">SUM(SUMIF($G$72:$N$95,B105,$AK$72:$AK$95),SUMIF($P$72:$W$95,B105,$AM$72:$AM$95))</f>
        <v>0</v>
      </c>
      <c r="J105" s="118"/>
      <c r="K105" s="117">
        <f ca="1">SUM(SUMIF($G$72:$N$95,B105,$X$72:$Z$95),SUMIF($P$72:$W$95,B105,$AB$72:$AD$95))</f>
        <v>0</v>
      </c>
      <c r="L105" s="118"/>
      <c r="M105" s="17" t="s">
        <v>11</v>
      </c>
      <c r="N105" s="123">
        <f ca="1">SUM(SUMIF($G$72:$N$95,B105,$AB$72:$AD$95),SUMIF($P$72:$W$95,B105,$X$72:$Z$95))</f>
        <v>0</v>
      </c>
      <c r="O105" s="122"/>
      <c r="P105" s="119">
        <f ca="1">K105-N105</f>
        <v>0</v>
      </c>
      <c r="Q105" s="120"/>
      <c r="S105" s="4"/>
      <c r="T105" s="121" t="str">
        <f>C68</f>
        <v>2. Grp D</v>
      </c>
      <c r="U105" s="121"/>
      <c r="V105" s="121"/>
      <c r="W105" s="121"/>
      <c r="X105" s="122"/>
      <c r="Y105" s="117">
        <f ca="1">SUM(SUMIF($G$72:$N$95,T105,$AO$72:$AO$95),SUMIF($P$72:$W$95,T105,$AQ$72:$AQ$95))</f>
        <v>0</v>
      </c>
      <c r="Z105" s="118"/>
      <c r="AA105" s="117">
        <f ca="1">SUM(SUMIF($G$72:$N$95,T105,$AK$72:$AK$95),SUMIF($P$72:$W$95,T105,$AM$72:$AM$95))</f>
        <v>0</v>
      </c>
      <c r="AB105" s="118"/>
      <c r="AC105" s="117">
        <f ca="1">SUM(SUMIF($G$72:$N$95,T105,$X$72:$Z$95),SUMIF($P$72:$W$95,T105,$AB$72:$AD$95))</f>
        <v>0</v>
      </c>
      <c r="AD105" s="118"/>
      <c r="AE105" s="17" t="s">
        <v>11</v>
      </c>
      <c r="AF105" s="123">
        <f ca="1">SUM(SUMIF($G$72:$N$95,T105,$AB$72:$AD$95),SUMIF($P$72:$W$95,T105,$X$72:$Z$95))</f>
        <v>0</v>
      </c>
      <c r="AG105" s="122"/>
      <c r="AH105" s="119">
        <f ca="1">AC105-AF105</f>
        <v>0</v>
      </c>
      <c r="AI105" s="120"/>
    </row>
    <row r="106" spans="1:35" ht="15" thickBot="1" x14ac:dyDescent="0.35">
      <c r="A106" s="5"/>
      <c r="B106" s="138" t="str">
        <f>AA63</f>
        <v>2. Grp E</v>
      </c>
      <c r="C106" s="138"/>
      <c r="D106" s="138"/>
      <c r="E106" s="138"/>
      <c r="F106" s="67"/>
      <c r="G106" s="64">
        <f ca="1">SUM(SUMIF($G$72:$N$95,B106,$AO$72:$AO$95),SUMIF($P$72:$W$95,B106,$AQ$72:$AQ$95))</f>
        <v>0</v>
      </c>
      <c r="H106" s="65"/>
      <c r="I106" s="64">
        <f ca="1">SUM(SUMIF($G$72:$N$95,B106,$AK$72:$AK$95),SUMIF($P$72:$W$95,B106,$AM$72:$AM$95))</f>
        <v>0</v>
      </c>
      <c r="J106" s="65"/>
      <c r="K106" s="64">
        <f ca="1">SUM(SUMIF($G$72:$N$95,B106,$X$72:$Z$95),SUMIF($P$72:$W$95,B106,$AB$72:$AD$95))</f>
        <v>0</v>
      </c>
      <c r="L106" s="65"/>
      <c r="M106" s="6" t="s">
        <v>11</v>
      </c>
      <c r="N106" s="66">
        <f ca="1">SUM(SUMIF($G$72:$N$95,B106,$AB$72:$AD$95),SUMIF($P$72:$W$95,B106,$X$72:$Z$95))</f>
        <v>0</v>
      </c>
      <c r="O106" s="67"/>
      <c r="P106" s="68">
        <f ca="1">K106-N106</f>
        <v>0</v>
      </c>
      <c r="Q106" s="69"/>
      <c r="S106" s="5"/>
      <c r="T106" s="138" t="str">
        <f>C69</f>
        <v>2. Grp F</v>
      </c>
      <c r="U106" s="138"/>
      <c r="V106" s="138"/>
      <c r="W106" s="138"/>
      <c r="X106" s="67"/>
      <c r="Y106" s="64">
        <f ca="1">SUM(SUMIF($G$72:$N$95,T106,$AO$72:$AO$95),SUMIF($P$72:$W$95,T106,$AQ$72:$AQ$95))</f>
        <v>0</v>
      </c>
      <c r="Z106" s="65"/>
      <c r="AA106" s="64">
        <f ca="1">SUM(SUMIF($G$72:$N$95,T106,$AK$72:$AK$95),SUMIF($P$72:$W$95,T106,$AM$72:$AM$95))</f>
        <v>0</v>
      </c>
      <c r="AB106" s="65"/>
      <c r="AC106" s="64">
        <f ca="1">SUM(SUMIF($G$72:$N$95,T106,$X$72:$Z$95),SUMIF($P$72:$W$95,T106,$AB$72:$AD$95))</f>
        <v>0</v>
      </c>
      <c r="AD106" s="65"/>
      <c r="AE106" s="6" t="s">
        <v>11</v>
      </c>
      <c r="AF106" s="66">
        <f ca="1">SUM(SUMIF($G$72:$N$95,T106,$AB$72:$AD$95),SUMIF($P$72:$W$95,T106,$X$72:$Z$95))</f>
        <v>0</v>
      </c>
      <c r="AG106" s="67"/>
      <c r="AH106" s="68">
        <f ca="1">AC106-AF106</f>
        <v>0</v>
      </c>
      <c r="AI106" s="69"/>
    </row>
    <row r="107" spans="1:35" ht="15" thickBot="1" x14ac:dyDescent="0.35"/>
    <row r="108" spans="1:35" ht="15" thickBot="1" x14ac:dyDescent="0.35">
      <c r="A108" s="97" t="str">
        <f>N66</f>
        <v>Gruppe K</v>
      </c>
      <c r="B108" s="98"/>
      <c r="C108" s="98"/>
      <c r="D108" s="98"/>
      <c r="E108" s="98"/>
      <c r="F108" s="99"/>
      <c r="G108" s="94" t="s">
        <v>17</v>
      </c>
      <c r="H108" s="96"/>
      <c r="I108" s="94" t="str">
        <f>I103</f>
        <v>Siege</v>
      </c>
      <c r="J108" s="71"/>
      <c r="K108" s="97" t="str">
        <f>K103</f>
        <v>Treffer</v>
      </c>
      <c r="L108" s="98"/>
      <c r="M108" s="98"/>
      <c r="N108" s="98"/>
      <c r="O108" s="99"/>
      <c r="P108" s="70" t="s">
        <v>18</v>
      </c>
      <c r="Q108" s="71"/>
      <c r="S108" s="94" t="str">
        <f>Z66</f>
        <v>Gruppe L</v>
      </c>
      <c r="T108" s="95"/>
      <c r="U108" s="95"/>
      <c r="V108" s="95"/>
      <c r="W108" s="95"/>
      <c r="X108" s="71"/>
      <c r="Y108" s="94" t="s">
        <v>17</v>
      </c>
      <c r="Z108" s="96"/>
      <c r="AA108" s="94" t="str">
        <f>I108</f>
        <v>Siege</v>
      </c>
      <c r="AB108" s="71"/>
      <c r="AC108" s="97" t="str">
        <f>K108</f>
        <v>Treffer</v>
      </c>
      <c r="AD108" s="98"/>
      <c r="AE108" s="98"/>
      <c r="AF108" s="98"/>
      <c r="AG108" s="99"/>
      <c r="AH108" s="70" t="s">
        <v>18</v>
      </c>
      <c r="AI108" s="71"/>
    </row>
    <row r="109" spans="1:35" x14ac:dyDescent="0.3">
      <c r="A109" s="3"/>
      <c r="B109" s="72" t="str">
        <f>O67</f>
        <v>1. Grp A</v>
      </c>
      <c r="C109" s="72"/>
      <c r="D109" s="72"/>
      <c r="E109" s="72"/>
      <c r="F109" s="73"/>
      <c r="G109" s="74">
        <f ca="1">SUM(SUMIF($G$72:$N$95,B109,$AO$72:$AO$95),SUMIF($P$72:$W$95,B109,$AQ$72:$AQ$95))</f>
        <v>0</v>
      </c>
      <c r="H109" s="75"/>
      <c r="I109" s="74">
        <f ca="1">SUM(SUMIF($G$72:$N$95,B109,$AK$72:$AK$95),SUMIF($P$72:$W$95,B109,$AM$72:$AM$95))</f>
        <v>0</v>
      </c>
      <c r="J109" s="75"/>
      <c r="K109" s="74">
        <f ca="1">SUM(SUMIF($G$72:$N$95,B109,$X$72:$Z$95),SUMIF($P$72:$W$95,B109,$AB$72:$AD$95))</f>
        <v>0</v>
      </c>
      <c r="L109" s="75"/>
      <c r="M109" s="13" t="s">
        <v>11</v>
      </c>
      <c r="N109" s="76">
        <f ca="1">SUM(SUMIF($G$72:$N$95,B109,$AB$72:$AD$95),SUMIF($P$72:$W$95,B109,$X$72:$Z$95))</f>
        <v>0</v>
      </c>
      <c r="O109" s="73"/>
      <c r="P109" s="77">
        <f ca="1">K109-N109</f>
        <v>0</v>
      </c>
      <c r="Q109" s="78"/>
      <c r="S109" s="3"/>
      <c r="T109" s="72" t="str">
        <f>AA67</f>
        <v>1. Grp B</v>
      </c>
      <c r="U109" s="72"/>
      <c r="V109" s="72"/>
      <c r="W109" s="72"/>
      <c r="X109" s="73"/>
      <c r="Y109" s="74">
        <f ca="1">SUM(SUMIF($G$72:$N$95,T109,$AO$72:$AO$95),SUMIF($P$72:$W$95,T109,$AQ$72:$AQ$95))</f>
        <v>0</v>
      </c>
      <c r="Z109" s="75"/>
      <c r="AA109" s="74">
        <f ca="1">SUM(SUMIF($G$72:$N$95,T109,$AK$72:$AK$95),SUMIF($P$72:$W$95,T109,$AM$72:$AM$95))</f>
        <v>0</v>
      </c>
      <c r="AB109" s="75"/>
      <c r="AC109" s="74">
        <f ca="1">SUM(SUMIF($G$72:$N$95,T109,$X$72:$Z$95),SUMIF($P$72:$W$95,T109,$AB$72:$AD$95))</f>
        <v>0</v>
      </c>
      <c r="AD109" s="75"/>
      <c r="AE109" s="13" t="s">
        <v>11</v>
      </c>
      <c r="AF109" s="76">
        <f ca="1">SUM(SUMIF($G$72:$N$95,T109,$AB$72:$AD$95),SUMIF($P$72:$W$95,T109,$X$72:$Z$95))</f>
        <v>0</v>
      </c>
      <c r="AG109" s="73"/>
      <c r="AH109" s="77">
        <f ca="1">AC109-AF109</f>
        <v>0</v>
      </c>
      <c r="AI109" s="78"/>
    </row>
    <row r="110" spans="1:35" x14ac:dyDescent="0.3">
      <c r="A110" s="4"/>
      <c r="B110" s="121" t="str">
        <f>O68</f>
        <v>1. Grp C</v>
      </c>
      <c r="C110" s="121"/>
      <c r="D110" s="121"/>
      <c r="E110" s="121"/>
      <c r="F110" s="122"/>
      <c r="G110" s="117">
        <f ca="1">SUM(SUMIF($G$72:$N$95,B110,$AO$72:$AO$95),SUMIF($P$72:$W$95,B110,$AQ$72:$AQ$95))</f>
        <v>0</v>
      </c>
      <c r="H110" s="118"/>
      <c r="I110" s="117">
        <f ca="1">SUM(SUMIF($G$72:$N$95,B110,$AK$72:$AK$95),SUMIF($P$72:$W$95,B110,$AM$72:$AM$95))</f>
        <v>0</v>
      </c>
      <c r="J110" s="118"/>
      <c r="K110" s="117">
        <f ca="1">SUM(SUMIF($G$72:$N$95,B110,$X$72:$Z$95),SUMIF($P$72:$W$95,B110,$AB$72:$AD$95))</f>
        <v>0</v>
      </c>
      <c r="L110" s="118"/>
      <c r="M110" s="17" t="s">
        <v>11</v>
      </c>
      <c r="N110" s="123">
        <f ca="1">SUM(SUMIF($G$72:$N$95,B110,$AB$72:$AD$95),SUMIF($P$72:$W$95,B110,$X$72:$Z$95))</f>
        <v>0</v>
      </c>
      <c r="O110" s="122"/>
      <c r="P110" s="119">
        <f ca="1">K110-N110</f>
        <v>0</v>
      </c>
      <c r="Q110" s="120"/>
      <c r="S110" s="4"/>
      <c r="T110" s="121" t="str">
        <f>AA68</f>
        <v>1. Grp D</v>
      </c>
      <c r="U110" s="121"/>
      <c r="V110" s="121"/>
      <c r="W110" s="121"/>
      <c r="X110" s="122"/>
      <c r="Y110" s="117">
        <f ca="1">SUM(SUMIF($G$72:$N$95,T110,$AO$72:$AO$95),SUMIF($P$72:$W$95,T110,$AQ$72:$AQ$95))</f>
        <v>0</v>
      </c>
      <c r="Z110" s="118"/>
      <c r="AA110" s="117">
        <f ca="1">SUM(SUMIF($G$72:$N$95,T110,$AK$72:$AK$95),SUMIF($P$72:$W$95,T110,$AM$72:$AM$95))</f>
        <v>0</v>
      </c>
      <c r="AB110" s="118"/>
      <c r="AC110" s="117">
        <f ca="1">SUM(SUMIF($G$72:$N$95,T110,$X$72:$Z$95),SUMIF($P$72:$W$95,T110,$AB$72:$AD$95))</f>
        <v>0</v>
      </c>
      <c r="AD110" s="118"/>
      <c r="AE110" s="17" t="s">
        <v>11</v>
      </c>
      <c r="AF110" s="123">
        <f ca="1">SUM(SUMIF($G$72:$N$95,T110,$AB$72:$AD$95),SUMIF($P$72:$W$95,T110,$X$72:$Z$95))</f>
        <v>0</v>
      </c>
      <c r="AG110" s="122"/>
      <c r="AH110" s="119">
        <f ca="1">AC110-AF110</f>
        <v>0</v>
      </c>
      <c r="AI110" s="120"/>
    </row>
    <row r="111" spans="1:35" ht="15" thickBot="1" x14ac:dyDescent="0.35">
      <c r="A111" s="5"/>
      <c r="B111" s="138" t="str">
        <f>O69</f>
        <v>1. Grp E</v>
      </c>
      <c r="C111" s="138"/>
      <c r="D111" s="138"/>
      <c r="E111" s="138"/>
      <c r="F111" s="67"/>
      <c r="G111" s="64">
        <f ca="1">SUM(SUMIF($G$72:$N$95,B111,$AO$72:$AO$95),SUMIF($P$72:$W$95,B111,$AQ$72:$AQ$95))</f>
        <v>0</v>
      </c>
      <c r="H111" s="65"/>
      <c r="I111" s="64">
        <f ca="1">SUM(SUMIF($G$72:$N$95,B111,$AK$72:$AK$95),SUMIF($P$72:$W$95,B111,$AM$72:$AM$95))</f>
        <v>0</v>
      </c>
      <c r="J111" s="65"/>
      <c r="K111" s="64">
        <f ca="1">SUM(SUMIF($G$72:$N$95,B111,$X$72:$Z$95),SUMIF($P$72:$W$95,B111,$AB$72:$AD$95))</f>
        <v>0</v>
      </c>
      <c r="L111" s="65"/>
      <c r="M111" s="6" t="s">
        <v>11</v>
      </c>
      <c r="N111" s="66">
        <f ca="1">SUM(SUMIF($G$72:$N$95,B111,$AB$72:$AD$95),SUMIF($P$72:$W$95,B111,$X$72:$Z$95))</f>
        <v>0</v>
      </c>
      <c r="O111" s="67"/>
      <c r="P111" s="68">
        <f ca="1">K111-N111</f>
        <v>0</v>
      </c>
      <c r="Q111" s="69"/>
      <c r="S111" s="5"/>
      <c r="T111" s="138" t="str">
        <f>AA69</f>
        <v>1. Grp F</v>
      </c>
      <c r="U111" s="138"/>
      <c r="V111" s="138"/>
      <c r="W111" s="138"/>
      <c r="X111" s="67"/>
      <c r="Y111" s="64">
        <f ca="1">SUM(SUMIF($G$72:$N$95,T111,$AO$72:$AO$95),SUMIF($P$72:$W$95,T111,$AQ$72:$AQ$95))</f>
        <v>0</v>
      </c>
      <c r="Z111" s="65"/>
      <c r="AA111" s="64">
        <f ca="1">SUM(SUMIF($G$72:$N$95,T111,$AK$72:$AK$95),SUMIF($P$72:$W$95,T111,$AM$72:$AM$95))</f>
        <v>0</v>
      </c>
      <c r="AB111" s="65"/>
      <c r="AC111" s="64">
        <f ca="1">SUM(SUMIF($G$72:$N$95,T111,$X$72:$Z$95),SUMIF($P$72:$W$95,T111,$AB$72:$AD$95))</f>
        <v>0</v>
      </c>
      <c r="AD111" s="65"/>
      <c r="AE111" s="6" t="s">
        <v>11</v>
      </c>
      <c r="AF111" s="66">
        <f ca="1">SUM(SUMIF($G$72:$N$95,T111,$AB$72:$AD$95),SUMIF($P$72:$W$95,T111,$X$72:$Z$95))</f>
        <v>0</v>
      </c>
      <c r="AG111" s="67"/>
      <c r="AH111" s="68">
        <f ca="1">AC111-AF111</f>
        <v>0</v>
      </c>
      <c r="AI111" s="69"/>
    </row>
    <row r="112" spans="1:35" x14ac:dyDescent="0.3">
      <c r="P112" s="23"/>
      <c r="Q112" s="23"/>
      <c r="AH112" s="23"/>
      <c r="AI112" s="23"/>
    </row>
    <row r="113" spans="1:35" x14ac:dyDescent="0.3">
      <c r="P113" s="23"/>
      <c r="Q113" s="23"/>
      <c r="AH113" s="23"/>
      <c r="AI113" s="23"/>
    </row>
    <row r="114" spans="1:35" x14ac:dyDescent="0.3">
      <c r="P114" s="23"/>
      <c r="Q114" s="23"/>
      <c r="AH114" s="23"/>
      <c r="AI114" s="23"/>
    </row>
    <row r="115" spans="1:35" ht="18.600000000000001" thickBot="1" x14ac:dyDescent="0.35">
      <c r="A115" s="141" t="s">
        <v>53</v>
      </c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41"/>
      <c r="AG115" s="141"/>
      <c r="AH115" s="141"/>
      <c r="AI115" s="141"/>
    </row>
    <row r="116" spans="1:35" ht="15" thickBot="1" x14ac:dyDescent="0.35">
      <c r="A116" s="10" t="s">
        <v>6</v>
      </c>
      <c r="B116" s="128" t="s">
        <v>7</v>
      </c>
      <c r="C116" s="128"/>
      <c r="D116" s="70" t="s">
        <v>8</v>
      </c>
      <c r="E116" s="95"/>
      <c r="F116" s="96"/>
      <c r="G116" s="97" t="s">
        <v>54</v>
      </c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9"/>
      <c r="X116" s="97" t="s">
        <v>12</v>
      </c>
      <c r="Y116" s="98"/>
      <c r="Z116" s="98"/>
      <c r="AA116" s="98"/>
      <c r="AB116" s="98"/>
      <c r="AC116" s="98"/>
      <c r="AD116" s="98"/>
      <c r="AE116" s="97" t="s">
        <v>31</v>
      </c>
      <c r="AF116" s="98"/>
      <c r="AG116" s="98"/>
      <c r="AH116" s="99"/>
      <c r="AI116" s="11"/>
    </row>
    <row r="117" spans="1:35" x14ac:dyDescent="0.3">
      <c r="A117" s="12">
        <f>A94+1</f>
        <v>48</v>
      </c>
      <c r="B117" s="102">
        <v>19</v>
      </c>
      <c r="C117" s="102"/>
      <c r="D117" s="114" t="str">
        <f>IFERROR(D95+AP1+'Einführung &amp; Erklärung'!$E$11,"")</f>
        <v/>
      </c>
      <c r="E117" s="115"/>
      <c r="F117" s="116"/>
      <c r="G117" s="106" t="str">
        <f>IFERROR(VLOOKUP(4,A98:F101,2,0),"4. Grp G")</f>
        <v>4. Grp G</v>
      </c>
      <c r="H117" s="107"/>
      <c r="I117" s="107"/>
      <c r="J117" s="107"/>
      <c r="K117" s="107"/>
      <c r="L117" s="107"/>
      <c r="M117" s="107"/>
      <c r="N117" s="107"/>
      <c r="O117" s="13" t="s">
        <v>10</v>
      </c>
      <c r="P117" s="107" t="str">
        <f>IFERROR(VLOOKUP(4,S98:X101,2,0),"4. Grp H")</f>
        <v>4. Grp H</v>
      </c>
      <c r="Q117" s="107"/>
      <c r="R117" s="107"/>
      <c r="S117" s="107"/>
      <c r="T117" s="107"/>
      <c r="U117" s="107"/>
      <c r="V117" s="107"/>
      <c r="W117" s="108"/>
      <c r="X117" s="109"/>
      <c r="Y117" s="110"/>
      <c r="Z117" s="110"/>
      <c r="AA117" s="13" t="s">
        <v>11</v>
      </c>
      <c r="AB117" s="110"/>
      <c r="AC117" s="110"/>
      <c r="AD117" s="110"/>
      <c r="AE117" s="106" t="str">
        <f>G126</f>
        <v>1. Grp K</v>
      </c>
      <c r="AF117" s="107"/>
      <c r="AG117" s="107"/>
      <c r="AH117" s="108"/>
      <c r="AI117" s="14"/>
    </row>
    <row r="118" spans="1:35" x14ac:dyDescent="0.3">
      <c r="A118" s="24">
        <f>A95+1</f>
        <v>49</v>
      </c>
      <c r="B118" s="142">
        <v>17</v>
      </c>
      <c r="C118" s="142"/>
      <c r="D118" s="80" t="str">
        <f>IFERROR(D117+'Einführung &amp; Erklärung'!$E$11,"")</f>
        <v/>
      </c>
      <c r="E118" s="81"/>
      <c r="F118" s="82"/>
      <c r="G118" s="143" t="str">
        <f>IFERROR(VLOOKUP(3,A98:F101,2,0),"3. Grp G")</f>
        <v>3. Grp G</v>
      </c>
      <c r="H118" s="144"/>
      <c r="I118" s="144"/>
      <c r="J118" s="144"/>
      <c r="K118" s="144"/>
      <c r="L118" s="144"/>
      <c r="M118" s="144"/>
      <c r="N118" s="144"/>
      <c r="O118" s="25" t="s">
        <v>10</v>
      </c>
      <c r="P118" s="144" t="str">
        <f>IFERROR(VLOOKUP(3,S98:X101,2,0),"3. Grp H")</f>
        <v>3. Grp H</v>
      </c>
      <c r="Q118" s="144"/>
      <c r="R118" s="144"/>
      <c r="S118" s="144"/>
      <c r="T118" s="144"/>
      <c r="U118" s="144"/>
      <c r="V118" s="144"/>
      <c r="W118" s="145"/>
      <c r="X118" s="146"/>
      <c r="Y118" s="147"/>
      <c r="Z118" s="147"/>
      <c r="AA118" s="25" t="s">
        <v>11</v>
      </c>
      <c r="AB118" s="147"/>
      <c r="AC118" s="147"/>
      <c r="AD118" s="147"/>
      <c r="AE118" s="143" t="str">
        <f>G117</f>
        <v>4. Grp G</v>
      </c>
      <c r="AF118" s="144"/>
      <c r="AG118" s="144"/>
      <c r="AH118" s="145"/>
      <c r="AI118" s="26"/>
    </row>
    <row r="119" spans="1:35" x14ac:dyDescent="0.3">
      <c r="A119" s="15">
        <f>A118+1</f>
        <v>50</v>
      </c>
      <c r="B119" s="91">
        <v>15</v>
      </c>
      <c r="C119" s="91"/>
      <c r="D119" s="80" t="str">
        <f>IFERROR(D118+'Einführung &amp; Erklärung'!$E$11,"")</f>
        <v/>
      </c>
      <c r="E119" s="81"/>
      <c r="F119" s="82"/>
      <c r="G119" s="83" t="str">
        <f>IFERROR(VLOOKUP(2,A98:F101,2,0),"2. Grp G")</f>
        <v>2. Grp G</v>
      </c>
      <c r="H119" s="84"/>
      <c r="I119" s="84"/>
      <c r="J119" s="84"/>
      <c r="K119" s="84"/>
      <c r="L119" s="84"/>
      <c r="M119" s="84"/>
      <c r="N119" s="84"/>
      <c r="O119" s="17" t="s">
        <v>10</v>
      </c>
      <c r="P119" s="84" t="str">
        <f>IFERROR(VLOOKUP(2,S98:X101,2,0),"2. Grp H")</f>
        <v>2. Grp H</v>
      </c>
      <c r="Q119" s="84"/>
      <c r="R119" s="84"/>
      <c r="S119" s="84"/>
      <c r="T119" s="84"/>
      <c r="U119" s="84"/>
      <c r="V119" s="84"/>
      <c r="W119" s="85"/>
      <c r="X119" s="92"/>
      <c r="Y119" s="93"/>
      <c r="Z119" s="93"/>
      <c r="AA119" s="17" t="s">
        <v>11</v>
      </c>
      <c r="AB119" s="93"/>
      <c r="AC119" s="93"/>
      <c r="AD119" s="93"/>
      <c r="AE119" s="83" t="str">
        <f t="shared" ref="AE119:AE126" si="24">G118</f>
        <v>3. Grp G</v>
      </c>
      <c r="AF119" s="84"/>
      <c r="AG119" s="84"/>
      <c r="AH119" s="85"/>
      <c r="AI119" s="16"/>
    </row>
    <row r="120" spans="1:35" ht="15" thickBot="1" x14ac:dyDescent="0.35">
      <c r="A120" s="18">
        <f t="shared" ref="A120" si="25">A119+1</f>
        <v>51</v>
      </c>
      <c r="B120" s="79">
        <v>13</v>
      </c>
      <c r="C120" s="79"/>
      <c r="D120" s="111" t="str">
        <f>IFERROR(D119+'Einführung &amp; Erklärung'!$E$11,"")</f>
        <v/>
      </c>
      <c r="E120" s="112"/>
      <c r="F120" s="113"/>
      <c r="G120" s="57" t="str">
        <f>IFERROR(VLOOKUP(1,A98:F101,2,0),"1. Grp G")</f>
        <v>1. Grp G</v>
      </c>
      <c r="H120" s="58"/>
      <c r="I120" s="58"/>
      <c r="J120" s="58"/>
      <c r="K120" s="58"/>
      <c r="L120" s="58"/>
      <c r="M120" s="58"/>
      <c r="N120" s="58"/>
      <c r="O120" s="19" t="s">
        <v>10</v>
      </c>
      <c r="P120" s="58" t="str">
        <f>IFERROR(VLOOKUP(1,S98:X101,2,0),"1. Grp H")</f>
        <v>1. Grp H</v>
      </c>
      <c r="Q120" s="58"/>
      <c r="R120" s="58"/>
      <c r="S120" s="58"/>
      <c r="T120" s="58"/>
      <c r="U120" s="58"/>
      <c r="V120" s="58"/>
      <c r="W120" s="59"/>
      <c r="X120" s="86"/>
      <c r="Y120" s="87"/>
      <c r="Z120" s="87"/>
      <c r="AA120" s="19" t="s">
        <v>11</v>
      </c>
      <c r="AB120" s="87"/>
      <c r="AC120" s="87"/>
      <c r="AD120" s="87"/>
      <c r="AE120" s="88" t="str">
        <f t="shared" si="24"/>
        <v>2. Grp G</v>
      </c>
      <c r="AF120" s="89"/>
      <c r="AG120" s="89"/>
      <c r="AH120" s="90"/>
      <c r="AI120" s="20"/>
    </row>
    <row r="121" spans="1:35" x14ac:dyDescent="0.3">
      <c r="A121" s="12">
        <f>A120+1</f>
        <v>52</v>
      </c>
      <c r="B121" s="102">
        <v>11</v>
      </c>
      <c r="C121" s="102"/>
      <c r="D121" s="103" t="str">
        <f>IFERROR(D120+'Einführung &amp; Erklärung'!$E$11,"")</f>
        <v/>
      </c>
      <c r="E121" s="104"/>
      <c r="F121" s="105"/>
      <c r="G121" s="106" t="str">
        <f>IFERROR(VLOOKUP(3,A104:F106,2,0),"3. Grp I")</f>
        <v>3. Grp I</v>
      </c>
      <c r="H121" s="107"/>
      <c r="I121" s="107"/>
      <c r="J121" s="107"/>
      <c r="K121" s="107"/>
      <c r="L121" s="107"/>
      <c r="M121" s="107"/>
      <c r="N121" s="107"/>
      <c r="O121" s="13" t="s">
        <v>10</v>
      </c>
      <c r="P121" s="107" t="str">
        <f>IFERROR(VLOOKUP(3,S104:X106,2,0),"3. Grp J")</f>
        <v>3. Grp J</v>
      </c>
      <c r="Q121" s="107"/>
      <c r="R121" s="107"/>
      <c r="S121" s="107"/>
      <c r="T121" s="107"/>
      <c r="U121" s="107"/>
      <c r="V121" s="107"/>
      <c r="W121" s="108"/>
      <c r="X121" s="109"/>
      <c r="Y121" s="110"/>
      <c r="Z121" s="110"/>
      <c r="AA121" s="13" t="s">
        <v>11</v>
      </c>
      <c r="AB121" s="110"/>
      <c r="AC121" s="110"/>
      <c r="AD121" s="110"/>
      <c r="AE121" s="106" t="str">
        <f t="shared" si="24"/>
        <v>1. Grp G</v>
      </c>
      <c r="AF121" s="107"/>
      <c r="AG121" s="107"/>
      <c r="AH121" s="108"/>
      <c r="AI121" s="14"/>
    </row>
    <row r="122" spans="1:35" x14ac:dyDescent="0.3">
      <c r="A122" s="15">
        <f t="shared" ref="A122:A124" si="26">A121+1</f>
        <v>53</v>
      </c>
      <c r="B122" s="91">
        <v>9</v>
      </c>
      <c r="C122" s="91"/>
      <c r="D122" s="80" t="str">
        <f>IFERROR(D121+'Einführung &amp; Erklärung'!$E$11,"")</f>
        <v/>
      </c>
      <c r="E122" s="81"/>
      <c r="F122" s="82"/>
      <c r="G122" s="83" t="str">
        <f>IFERROR(VLOOKUP(2,A104:F106,2,0),"2. Grp I")</f>
        <v>2. Grp I</v>
      </c>
      <c r="H122" s="84"/>
      <c r="I122" s="84"/>
      <c r="J122" s="84"/>
      <c r="K122" s="84"/>
      <c r="L122" s="84"/>
      <c r="M122" s="84"/>
      <c r="N122" s="84"/>
      <c r="O122" s="17" t="s">
        <v>10</v>
      </c>
      <c r="P122" s="84" t="str">
        <f>IFERROR(VLOOKUP(2,S104:X106,2,0),"2. Grp J")</f>
        <v>2. Grp J</v>
      </c>
      <c r="Q122" s="84"/>
      <c r="R122" s="84"/>
      <c r="S122" s="84"/>
      <c r="T122" s="84"/>
      <c r="U122" s="84"/>
      <c r="V122" s="84"/>
      <c r="W122" s="85"/>
      <c r="X122" s="92"/>
      <c r="Y122" s="93"/>
      <c r="Z122" s="93"/>
      <c r="AA122" s="17" t="s">
        <v>11</v>
      </c>
      <c r="AB122" s="93"/>
      <c r="AC122" s="93"/>
      <c r="AD122" s="93"/>
      <c r="AE122" s="83" t="str">
        <f t="shared" si="24"/>
        <v>3. Grp I</v>
      </c>
      <c r="AF122" s="84"/>
      <c r="AG122" s="84"/>
      <c r="AH122" s="85"/>
      <c r="AI122" s="16"/>
    </row>
    <row r="123" spans="1:35" ht="15" thickBot="1" x14ac:dyDescent="0.35">
      <c r="A123" s="21">
        <f t="shared" si="26"/>
        <v>54</v>
      </c>
      <c r="B123" s="53">
        <v>7</v>
      </c>
      <c r="C123" s="53"/>
      <c r="D123" s="54" t="str">
        <f>IFERROR(D122+'Einführung &amp; Erklärung'!$E$11,"")</f>
        <v/>
      </c>
      <c r="E123" s="55"/>
      <c r="F123" s="56"/>
      <c r="G123" s="57" t="str">
        <f>IFERROR(VLOOKUP(1,A104:F106,2,0),"1. Grp I")</f>
        <v>1. Grp I</v>
      </c>
      <c r="H123" s="58"/>
      <c r="I123" s="58"/>
      <c r="J123" s="58"/>
      <c r="K123" s="58"/>
      <c r="L123" s="58"/>
      <c r="M123" s="58"/>
      <c r="N123" s="58"/>
      <c r="O123" s="6" t="s">
        <v>10</v>
      </c>
      <c r="P123" s="58" t="str">
        <f>IFERROR(VLOOKUP(1,S104:X106,2,0),"1. Grp J")</f>
        <v>1. Grp J</v>
      </c>
      <c r="Q123" s="58"/>
      <c r="R123" s="58"/>
      <c r="S123" s="58"/>
      <c r="T123" s="58"/>
      <c r="U123" s="58"/>
      <c r="V123" s="58"/>
      <c r="W123" s="59"/>
      <c r="X123" s="60"/>
      <c r="Y123" s="61"/>
      <c r="Z123" s="61"/>
      <c r="AA123" s="6" t="s">
        <v>11</v>
      </c>
      <c r="AB123" s="61"/>
      <c r="AC123" s="61"/>
      <c r="AD123" s="61"/>
      <c r="AE123" s="57" t="str">
        <f t="shared" si="24"/>
        <v>2. Grp I</v>
      </c>
      <c r="AF123" s="58"/>
      <c r="AG123" s="58"/>
      <c r="AH123" s="59"/>
      <c r="AI123" s="7"/>
    </row>
    <row r="124" spans="1:35" x14ac:dyDescent="0.3">
      <c r="A124" s="24">
        <f t="shared" si="26"/>
        <v>55</v>
      </c>
      <c r="B124" s="142">
        <v>5</v>
      </c>
      <c r="C124" s="142"/>
      <c r="D124" s="114" t="str">
        <f>IFERROR(D123+'Einführung &amp; Erklärung'!$E$11,"")</f>
        <v/>
      </c>
      <c r="E124" s="115"/>
      <c r="F124" s="116"/>
      <c r="G124" s="106" t="str">
        <f>IFERROR(VLOOKUP(3,A109:F111,2,0),"3. Grp K")</f>
        <v>3. Grp K</v>
      </c>
      <c r="H124" s="107"/>
      <c r="I124" s="107"/>
      <c r="J124" s="107"/>
      <c r="K124" s="107"/>
      <c r="L124" s="107"/>
      <c r="M124" s="107"/>
      <c r="N124" s="107"/>
      <c r="O124" s="25" t="s">
        <v>10</v>
      </c>
      <c r="P124" s="144" t="str">
        <f>IFERROR(VLOOKUP(3,S109:X111,2,0),"3. Grp L")</f>
        <v>3. Grp L</v>
      </c>
      <c r="Q124" s="144"/>
      <c r="R124" s="144"/>
      <c r="S124" s="144"/>
      <c r="T124" s="144"/>
      <c r="U124" s="144"/>
      <c r="V124" s="144"/>
      <c r="W124" s="145"/>
      <c r="X124" s="146"/>
      <c r="Y124" s="147"/>
      <c r="Z124" s="147"/>
      <c r="AA124" s="25" t="s">
        <v>11</v>
      </c>
      <c r="AB124" s="147"/>
      <c r="AC124" s="147"/>
      <c r="AD124" s="147"/>
      <c r="AE124" s="143" t="str">
        <f t="shared" si="24"/>
        <v>1. Grp I</v>
      </c>
      <c r="AF124" s="144"/>
      <c r="AG124" s="144"/>
      <c r="AH124" s="145"/>
      <c r="AI124" s="26"/>
    </row>
    <row r="125" spans="1:35" x14ac:dyDescent="0.3">
      <c r="A125" s="15">
        <f>A124+1</f>
        <v>56</v>
      </c>
      <c r="B125" s="91">
        <v>3</v>
      </c>
      <c r="C125" s="91"/>
      <c r="D125" s="80" t="str">
        <f>IFERROR(D124+'Einführung &amp; Erklärung'!$E$11,"")</f>
        <v/>
      </c>
      <c r="E125" s="81"/>
      <c r="F125" s="82"/>
      <c r="G125" s="83" t="str">
        <f>IFERROR(VLOOKUP(2,A109:F111,2,0),"2. Grp K")</f>
        <v>2. Grp K</v>
      </c>
      <c r="H125" s="84"/>
      <c r="I125" s="84"/>
      <c r="J125" s="84"/>
      <c r="K125" s="84"/>
      <c r="L125" s="84"/>
      <c r="M125" s="84"/>
      <c r="N125" s="84"/>
      <c r="O125" s="17" t="s">
        <v>10</v>
      </c>
      <c r="P125" s="84" t="str">
        <f>IFERROR(VLOOKUP(2,S109:X111,2,0),"2. Grp L")</f>
        <v>2. Grp L</v>
      </c>
      <c r="Q125" s="84"/>
      <c r="R125" s="84"/>
      <c r="S125" s="84"/>
      <c r="T125" s="84"/>
      <c r="U125" s="84"/>
      <c r="V125" s="84"/>
      <c r="W125" s="85"/>
      <c r="X125" s="92"/>
      <c r="Y125" s="93"/>
      <c r="Z125" s="93"/>
      <c r="AA125" s="17" t="s">
        <v>11</v>
      </c>
      <c r="AB125" s="93"/>
      <c r="AC125" s="93"/>
      <c r="AD125" s="93"/>
      <c r="AE125" s="83" t="str">
        <f t="shared" si="24"/>
        <v>3. Grp K</v>
      </c>
      <c r="AF125" s="84"/>
      <c r="AG125" s="84"/>
      <c r="AH125" s="85"/>
      <c r="AI125" s="16"/>
    </row>
    <row r="126" spans="1:35" ht="15" thickBot="1" x14ac:dyDescent="0.35">
      <c r="A126" s="21">
        <f>A125+1</f>
        <v>57</v>
      </c>
      <c r="B126" s="53">
        <v>1</v>
      </c>
      <c r="C126" s="53"/>
      <c r="D126" s="54" t="str">
        <f>IFERROR(D125+'Einführung &amp; Erklärung'!$E$11,"")</f>
        <v/>
      </c>
      <c r="E126" s="55"/>
      <c r="F126" s="56"/>
      <c r="G126" s="57" t="str">
        <f>IFERROR(VLOOKUP(1,A109:F111,2,0),"1. Grp K")</f>
        <v>1. Grp K</v>
      </c>
      <c r="H126" s="58"/>
      <c r="I126" s="58"/>
      <c r="J126" s="58"/>
      <c r="K126" s="58"/>
      <c r="L126" s="58"/>
      <c r="M126" s="58"/>
      <c r="N126" s="58"/>
      <c r="O126" s="6" t="s">
        <v>10</v>
      </c>
      <c r="P126" s="58" t="str">
        <f>IFERROR(VLOOKUP(1,S109:X111,2,0),"1. Grp L")</f>
        <v>1. Grp L</v>
      </c>
      <c r="Q126" s="58"/>
      <c r="R126" s="58"/>
      <c r="S126" s="58"/>
      <c r="T126" s="58"/>
      <c r="U126" s="58"/>
      <c r="V126" s="58"/>
      <c r="W126" s="59"/>
      <c r="X126" s="60"/>
      <c r="Y126" s="61"/>
      <c r="Z126" s="61"/>
      <c r="AA126" s="6" t="s">
        <v>11</v>
      </c>
      <c r="AB126" s="61"/>
      <c r="AC126" s="61"/>
      <c r="AD126" s="61"/>
      <c r="AE126" s="57" t="str">
        <f t="shared" si="24"/>
        <v>2. Grp K</v>
      </c>
      <c r="AF126" s="58"/>
      <c r="AG126" s="58"/>
      <c r="AH126" s="59"/>
      <c r="AI126" s="7"/>
    </row>
    <row r="127" spans="1:35" ht="15" thickBot="1" x14ac:dyDescent="0.35"/>
    <row r="128" spans="1:35" ht="15" thickBot="1" x14ac:dyDescent="0.35">
      <c r="A128" s="97" t="s">
        <v>69</v>
      </c>
      <c r="B128" s="98"/>
      <c r="C128" s="98"/>
      <c r="D128" s="98"/>
      <c r="E128" s="98"/>
      <c r="F128" s="98"/>
      <c r="G128" s="98"/>
      <c r="H128" s="98"/>
      <c r="I128" s="98"/>
      <c r="J128" s="98"/>
      <c r="K128" s="99"/>
      <c r="M128" s="97" t="s">
        <v>69</v>
      </c>
      <c r="N128" s="98"/>
      <c r="O128" s="98"/>
      <c r="P128" s="98"/>
      <c r="Q128" s="98"/>
      <c r="R128" s="98"/>
      <c r="S128" s="98"/>
      <c r="T128" s="98"/>
      <c r="U128" s="98"/>
      <c r="V128" s="98"/>
      <c r="W128" s="99"/>
      <c r="Y128" s="97" t="s">
        <v>69</v>
      </c>
      <c r="Z128" s="98"/>
      <c r="AA128" s="98"/>
      <c r="AB128" s="98"/>
      <c r="AC128" s="98"/>
      <c r="AD128" s="98"/>
      <c r="AE128" s="98"/>
      <c r="AF128" s="98"/>
      <c r="AG128" s="98"/>
      <c r="AH128" s="98"/>
      <c r="AI128" s="99"/>
    </row>
    <row r="129" spans="1:35" x14ac:dyDescent="0.3">
      <c r="A129" s="106" t="s">
        <v>77</v>
      </c>
      <c r="B129" s="76"/>
      <c r="C129" s="75" t="str">
        <f>IF(COUNT(X117:AD117)=0,"Verlierende Spiel "&amp;A117,IF(X117=0,P117,G117))</f>
        <v>Verlierende Spiel 48</v>
      </c>
      <c r="D129" s="107"/>
      <c r="E129" s="107"/>
      <c r="F129" s="107"/>
      <c r="G129" s="107"/>
      <c r="H129" s="107"/>
      <c r="I129" s="107"/>
      <c r="J129" s="107"/>
      <c r="K129" s="108"/>
      <c r="M129" s="74" t="s">
        <v>62</v>
      </c>
      <c r="N129" s="72"/>
      <c r="O129" s="75" t="str">
        <f>IF(COUNT(X121:AD121)=0,"Verlierende Spiel "&amp;A121,IF(X121=0,P121,G121))</f>
        <v>Verlierende Spiel 52</v>
      </c>
      <c r="P129" s="107"/>
      <c r="Q129" s="107"/>
      <c r="R129" s="107"/>
      <c r="S129" s="107"/>
      <c r="T129" s="107"/>
      <c r="U129" s="107"/>
      <c r="V129" s="107"/>
      <c r="W129" s="108"/>
      <c r="Y129" s="149" t="s">
        <v>68</v>
      </c>
      <c r="Z129" s="139"/>
      <c r="AA129" s="75" t="str">
        <f>IF(COUNT(X124:AD124)=0,"Verlierende Spiel "&amp;A124,IF(X124=0,P124,G124))</f>
        <v>Verlierende Spiel 55</v>
      </c>
      <c r="AB129" s="107"/>
      <c r="AC129" s="107"/>
      <c r="AD129" s="107"/>
      <c r="AE129" s="107"/>
      <c r="AF129" s="107"/>
      <c r="AG129" s="107"/>
      <c r="AH129" s="107"/>
      <c r="AI129" s="108"/>
    </row>
    <row r="130" spans="1:35" x14ac:dyDescent="0.3">
      <c r="A130" s="143" t="s">
        <v>55</v>
      </c>
      <c r="B130" s="148"/>
      <c r="C130" s="118" t="str">
        <f>IF(COUNT(X117:AD117)=0,"Gewinnende Spiel "&amp;A117,IF(X117=0,G117,P117))</f>
        <v>Gewinnende Spiel 48</v>
      </c>
      <c r="D130" s="84"/>
      <c r="E130" s="84"/>
      <c r="F130" s="84"/>
      <c r="G130" s="84"/>
      <c r="H130" s="84"/>
      <c r="I130" s="84"/>
      <c r="J130" s="84"/>
      <c r="K130" s="85"/>
      <c r="M130" s="117" t="s">
        <v>63</v>
      </c>
      <c r="N130" s="121"/>
      <c r="O130" s="118" t="str">
        <f>IF(COUNT(X121:AD121)=0,"Gewinnende Spiel "&amp;A121,IF(X121=0,G121,P121))</f>
        <v>Gewinnende Spiel 52</v>
      </c>
      <c r="P130" s="84"/>
      <c r="Q130" s="84"/>
      <c r="R130" s="84"/>
      <c r="S130" s="84"/>
      <c r="T130" s="84"/>
      <c r="U130" s="84"/>
      <c r="V130" s="84"/>
      <c r="W130" s="85"/>
      <c r="Y130" s="117" t="s">
        <v>5</v>
      </c>
      <c r="Z130" s="121"/>
      <c r="AA130" s="118" t="str">
        <f>IF(COUNT(X124:AD124)=0,"Gewinnende Spiel "&amp;A124,IF(X124=0,G124,P124))</f>
        <v>Gewinnende Spiel 55</v>
      </c>
      <c r="AB130" s="84"/>
      <c r="AC130" s="84"/>
      <c r="AD130" s="84"/>
      <c r="AE130" s="84"/>
      <c r="AF130" s="84"/>
      <c r="AG130" s="84"/>
      <c r="AH130" s="84"/>
      <c r="AI130" s="85"/>
    </row>
    <row r="131" spans="1:35" x14ac:dyDescent="0.3">
      <c r="A131" s="83" t="s">
        <v>56</v>
      </c>
      <c r="B131" s="123"/>
      <c r="C131" s="118" t="str">
        <f>IF(COUNT(X118:AD118)=0,"Verlierende Spiel "&amp;A118,IF(X118=0,P118,G118))</f>
        <v>Verlierende Spiel 49</v>
      </c>
      <c r="D131" s="84"/>
      <c r="E131" s="84"/>
      <c r="F131" s="84"/>
      <c r="G131" s="84"/>
      <c r="H131" s="84"/>
      <c r="I131" s="84"/>
      <c r="J131" s="84"/>
      <c r="K131" s="85"/>
      <c r="M131" s="117" t="s">
        <v>64</v>
      </c>
      <c r="N131" s="121"/>
      <c r="O131" s="118" t="str">
        <f>IF(COUNT(X122:AD122)=0,"Verlierende Spiel "&amp;A122,IF(X122=0,P122,G122))</f>
        <v>Verlierende Spiel 53</v>
      </c>
      <c r="P131" s="84"/>
      <c r="Q131" s="84"/>
      <c r="R131" s="84"/>
      <c r="S131" s="84"/>
      <c r="T131" s="84"/>
      <c r="U131" s="84"/>
      <c r="V131" s="84"/>
      <c r="W131" s="85"/>
      <c r="Y131" s="117" t="s">
        <v>4</v>
      </c>
      <c r="Z131" s="121"/>
      <c r="AA131" s="118" t="str">
        <f>IF(COUNT(X125:AD125)=0,"Verlierende Spiel "&amp;A125,IF(X125=0,P125,G125))</f>
        <v>Verlierende Spiel 56</v>
      </c>
      <c r="AB131" s="84"/>
      <c r="AC131" s="84"/>
      <c r="AD131" s="84"/>
      <c r="AE131" s="84"/>
      <c r="AF131" s="84"/>
      <c r="AG131" s="84"/>
      <c r="AH131" s="84"/>
      <c r="AI131" s="85"/>
    </row>
    <row r="132" spans="1:35" x14ac:dyDescent="0.3">
      <c r="A132" s="83" t="s">
        <v>57</v>
      </c>
      <c r="B132" s="123"/>
      <c r="C132" s="118" t="str">
        <f>IF(COUNT(X118:AD118)=0,"Gewinnende Spiel "&amp;A118,IF(X118=0,G118,P118))</f>
        <v>Gewinnende Spiel 49</v>
      </c>
      <c r="D132" s="84"/>
      <c r="E132" s="84"/>
      <c r="F132" s="84"/>
      <c r="G132" s="84"/>
      <c r="H132" s="84"/>
      <c r="I132" s="84"/>
      <c r="J132" s="84"/>
      <c r="K132" s="85"/>
      <c r="M132" s="117" t="s">
        <v>65</v>
      </c>
      <c r="N132" s="121"/>
      <c r="O132" s="118" t="str">
        <f>IF(COUNT(X122:AD122)=0,"Gewinnende Spiel "&amp;A122,IF(X122=0,G122,P122))</f>
        <v>Gewinnende Spiel 53</v>
      </c>
      <c r="P132" s="84"/>
      <c r="Q132" s="84"/>
      <c r="R132" s="84"/>
      <c r="S132" s="84"/>
      <c r="T132" s="84"/>
      <c r="U132" s="84"/>
      <c r="V132" s="84"/>
      <c r="W132" s="85"/>
      <c r="Y132" s="117" t="s">
        <v>3</v>
      </c>
      <c r="Z132" s="121"/>
      <c r="AA132" s="118" t="str">
        <f>IF(COUNT(X125:AD125)=0,"Gewinnende Spiel "&amp;A125,IF(X125=0,G125,P125))</f>
        <v>Gewinnende Spiel 56</v>
      </c>
      <c r="AB132" s="84"/>
      <c r="AC132" s="84"/>
      <c r="AD132" s="84"/>
      <c r="AE132" s="84"/>
      <c r="AF132" s="84"/>
      <c r="AG132" s="84"/>
      <c r="AH132" s="84"/>
      <c r="AI132" s="85"/>
    </row>
    <row r="133" spans="1:35" x14ac:dyDescent="0.3">
      <c r="A133" s="83" t="s">
        <v>58</v>
      </c>
      <c r="B133" s="123"/>
      <c r="C133" s="118" t="str">
        <f>IF(COUNT(X119:AD119)=0,"Verlierende Spiel "&amp;A119,IF(X119=0,P119,G119))</f>
        <v>Verlierende Spiel 50</v>
      </c>
      <c r="D133" s="84"/>
      <c r="E133" s="84"/>
      <c r="F133" s="84"/>
      <c r="G133" s="84"/>
      <c r="H133" s="84"/>
      <c r="I133" s="84"/>
      <c r="J133" s="84"/>
      <c r="K133" s="85"/>
      <c r="M133" s="117" t="s">
        <v>66</v>
      </c>
      <c r="N133" s="121"/>
      <c r="O133" s="118" t="str">
        <f>IF(COUNT(X123:AD123)=0,"Verlierende Spiel "&amp;A123,IF(X123=0,P123,G123))</f>
        <v>Verlierende Spiel 54</v>
      </c>
      <c r="P133" s="84"/>
      <c r="Q133" s="84"/>
      <c r="R133" s="84"/>
      <c r="S133" s="84"/>
      <c r="T133" s="84"/>
      <c r="U133" s="84"/>
      <c r="V133" s="84"/>
      <c r="W133" s="85"/>
      <c r="Y133" s="117" t="s">
        <v>2</v>
      </c>
      <c r="Z133" s="121"/>
      <c r="AA133" s="118" t="str">
        <f>IF(COUNT(X126:AD126)=0,"Verlierende Spiel "&amp;A126,IF(X126=0,P126,G126))</f>
        <v>Verlierende Spiel 57</v>
      </c>
      <c r="AB133" s="84"/>
      <c r="AC133" s="84"/>
      <c r="AD133" s="84"/>
      <c r="AE133" s="84"/>
      <c r="AF133" s="84"/>
      <c r="AG133" s="84"/>
      <c r="AH133" s="84"/>
      <c r="AI133" s="85"/>
    </row>
    <row r="134" spans="1:35" ht="15" thickBot="1" x14ac:dyDescent="0.35">
      <c r="A134" s="83" t="s">
        <v>59</v>
      </c>
      <c r="B134" s="123"/>
      <c r="C134" s="118" t="str">
        <f>IF(COUNT(X119:AD119)=0,"Gewinnende Spiel "&amp;A119,IF(X119=0,G119,P119))</f>
        <v>Gewinnende Spiel 50</v>
      </c>
      <c r="D134" s="84"/>
      <c r="E134" s="84"/>
      <c r="F134" s="84"/>
      <c r="G134" s="84"/>
      <c r="H134" s="84"/>
      <c r="I134" s="84"/>
      <c r="J134" s="84"/>
      <c r="K134" s="85"/>
      <c r="M134" s="64" t="s">
        <v>67</v>
      </c>
      <c r="N134" s="138"/>
      <c r="O134" s="65" t="str">
        <f>IF(COUNT(X123:AD123)=0,"Gewinnende Spiel "&amp;A123,IF(X123=0,G123,P123))</f>
        <v>Gewinnende Spiel 54</v>
      </c>
      <c r="P134" s="58"/>
      <c r="Q134" s="58"/>
      <c r="R134" s="58"/>
      <c r="S134" s="58"/>
      <c r="T134" s="58"/>
      <c r="U134" s="58"/>
      <c r="V134" s="58"/>
      <c r="W134" s="59"/>
      <c r="Y134" s="64" t="s">
        <v>1</v>
      </c>
      <c r="Z134" s="138"/>
      <c r="AA134" s="65" t="str">
        <f>IF(COUNT(X126:AD126)=0,"Gewinnende Spiel "&amp;A126,IF(X126=0,G126,P126))</f>
        <v>Gewinnende Spiel 57</v>
      </c>
      <c r="AB134" s="58"/>
      <c r="AC134" s="58"/>
      <c r="AD134" s="58"/>
      <c r="AE134" s="58"/>
      <c r="AF134" s="58"/>
      <c r="AG134" s="58"/>
      <c r="AH134" s="58"/>
      <c r="AI134" s="59"/>
    </row>
    <row r="135" spans="1:35" x14ac:dyDescent="0.3">
      <c r="A135" s="83" t="s">
        <v>60</v>
      </c>
      <c r="B135" s="123"/>
      <c r="C135" s="118" t="str">
        <f>IF(COUNT(X120:AD120)=0,"Verlierende Spiel "&amp;A120,IF(X120=0,P120,G120))</f>
        <v>Verlierende Spiel 51</v>
      </c>
      <c r="D135" s="84"/>
      <c r="E135" s="84"/>
      <c r="F135" s="84"/>
      <c r="G135" s="84"/>
      <c r="H135" s="84"/>
      <c r="I135" s="84"/>
      <c r="J135" s="84"/>
      <c r="K135" s="85"/>
      <c r="AF135" s="9"/>
    </row>
    <row r="136" spans="1:35" ht="15" thickBot="1" x14ac:dyDescent="0.35">
      <c r="A136" s="57" t="s">
        <v>61</v>
      </c>
      <c r="B136" s="66"/>
      <c r="C136" s="65" t="str">
        <f>IF(COUNT(X120:AD120)=0,"Gewinnende Spiel "&amp;A120,IF(X120=0,G120,P120))</f>
        <v>Gewinnende Spiel 51</v>
      </c>
      <c r="D136" s="58"/>
      <c r="E136" s="58"/>
      <c r="F136" s="58"/>
      <c r="G136" s="58"/>
      <c r="H136" s="58"/>
      <c r="I136" s="58"/>
      <c r="J136" s="58"/>
      <c r="K136" s="59"/>
    </row>
  </sheetData>
  <sheetProtection algorithmName="SHA-512" hashValue="e6Qwzwy6e7GwpPa6IOcUhrac5s+d8vrPZu/24gVjSfEQ3I4L/x+kMcYX1UXzu9yJ87OueZn3SqpYxofSYTg9FQ==" saltValue="D225OMTEPeqeFIya1Cu8EQ==" spinCount="100000" sheet="1" objects="1" scenarios="1"/>
  <mergeCells count="819">
    <mergeCell ref="AA131:AI131"/>
    <mergeCell ref="AA132:AI132"/>
    <mergeCell ref="AA129:AI129"/>
    <mergeCell ref="AA130:AI130"/>
    <mergeCell ref="AA133:AI133"/>
    <mergeCell ref="AA134:AI134"/>
    <mergeCell ref="B45:F45"/>
    <mergeCell ref="B74:C74"/>
    <mergeCell ref="D74:F74"/>
    <mergeCell ref="G74:N74"/>
    <mergeCell ref="P74:W74"/>
    <mergeCell ref="X74:Z74"/>
    <mergeCell ref="AB74:AD74"/>
    <mergeCell ref="AE74:AH74"/>
    <mergeCell ref="B88:C88"/>
    <mergeCell ref="D88:F88"/>
    <mergeCell ref="G88:N88"/>
    <mergeCell ref="P88:W88"/>
    <mergeCell ref="X88:Z88"/>
    <mergeCell ref="AB88:AD88"/>
    <mergeCell ref="AE88:AH88"/>
    <mergeCell ref="B85:C85"/>
    <mergeCell ref="D85:F85"/>
    <mergeCell ref="G85:N85"/>
    <mergeCell ref="A47:F47"/>
    <mergeCell ref="AE87:AH87"/>
    <mergeCell ref="AB87:AD87"/>
    <mergeCell ref="X87:Z87"/>
    <mergeCell ref="P87:W87"/>
    <mergeCell ref="G87:N87"/>
    <mergeCell ref="D87:F87"/>
    <mergeCell ref="B87:C87"/>
    <mergeCell ref="AE80:AH80"/>
    <mergeCell ref="AB80:AD80"/>
    <mergeCell ref="X80:Z80"/>
    <mergeCell ref="P80:W80"/>
    <mergeCell ref="G80:N80"/>
    <mergeCell ref="D80:F80"/>
    <mergeCell ref="B80:C80"/>
    <mergeCell ref="AE73:AH73"/>
    <mergeCell ref="AB73:AD73"/>
    <mergeCell ref="X73:Z73"/>
    <mergeCell ref="P73:W73"/>
    <mergeCell ref="G73:N73"/>
    <mergeCell ref="D73:F73"/>
    <mergeCell ref="B73:C73"/>
    <mergeCell ref="G86:N86"/>
    <mergeCell ref="Y134:Z134"/>
    <mergeCell ref="Y129:Z129"/>
    <mergeCell ref="Y130:Z130"/>
    <mergeCell ref="Y131:Z131"/>
    <mergeCell ref="Y132:Z132"/>
    <mergeCell ref="Y133:Z133"/>
    <mergeCell ref="M130:N130"/>
    <mergeCell ref="M131:N131"/>
    <mergeCell ref="M132:N132"/>
    <mergeCell ref="M133:N133"/>
    <mergeCell ref="M134:N134"/>
    <mergeCell ref="B125:C125"/>
    <mergeCell ref="D125:F125"/>
    <mergeCell ref="G125:N125"/>
    <mergeCell ref="P125:W125"/>
    <mergeCell ref="M128:W128"/>
    <mergeCell ref="X125:Z125"/>
    <mergeCell ref="Y128:AI128"/>
    <mergeCell ref="A128:K128"/>
    <mergeCell ref="AB125:AD125"/>
    <mergeCell ref="AE125:AH125"/>
    <mergeCell ref="B126:C126"/>
    <mergeCell ref="D126:F126"/>
    <mergeCell ref="G126:N126"/>
    <mergeCell ref="P126:W126"/>
    <mergeCell ref="X126:Z126"/>
    <mergeCell ref="AB126:AD126"/>
    <mergeCell ref="AE126:AH126"/>
    <mergeCell ref="C135:K135"/>
    <mergeCell ref="C136:K136"/>
    <mergeCell ref="O131:W131"/>
    <mergeCell ref="O132:W132"/>
    <mergeCell ref="C131:K131"/>
    <mergeCell ref="A133:B133"/>
    <mergeCell ref="O129:W129"/>
    <mergeCell ref="A134:B134"/>
    <mergeCell ref="O130:W130"/>
    <mergeCell ref="A135:B135"/>
    <mergeCell ref="O133:W133"/>
    <mergeCell ref="A136:B136"/>
    <mergeCell ref="O134:W134"/>
    <mergeCell ref="M129:N129"/>
    <mergeCell ref="A132:B132"/>
    <mergeCell ref="C130:K130"/>
    <mergeCell ref="C133:K133"/>
    <mergeCell ref="C134:K134"/>
    <mergeCell ref="A130:B130"/>
    <mergeCell ref="A131:B131"/>
    <mergeCell ref="A129:B129"/>
    <mergeCell ref="C129:K129"/>
    <mergeCell ref="C132:K132"/>
    <mergeCell ref="B123:C123"/>
    <mergeCell ref="D123:F123"/>
    <mergeCell ref="G123:N123"/>
    <mergeCell ref="P123:W123"/>
    <mergeCell ref="X123:Z123"/>
    <mergeCell ref="AB123:AD123"/>
    <mergeCell ref="AE123:AH123"/>
    <mergeCell ref="B124:C124"/>
    <mergeCell ref="D124:F124"/>
    <mergeCell ref="G124:N124"/>
    <mergeCell ref="P124:W124"/>
    <mergeCell ref="X124:Z124"/>
    <mergeCell ref="AB124:AD124"/>
    <mergeCell ref="AE124:AH124"/>
    <mergeCell ref="B121:C121"/>
    <mergeCell ref="D121:F121"/>
    <mergeCell ref="G121:N121"/>
    <mergeCell ref="P121:W121"/>
    <mergeCell ref="X121:Z121"/>
    <mergeCell ref="AB121:AD121"/>
    <mergeCell ref="AE121:AH121"/>
    <mergeCell ref="B122:C122"/>
    <mergeCell ref="D122:F122"/>
    <mergeCell ref="G122:N122"/>
    <mergeCell ref="P122:W122"/>
    <mergeCell ref="X122:Z122"/>
    <mergeCell ref="AB122:AD122"/>
    <mergeCell ref="AE122:AH122"/>
    <mergeCell ref="B119:C119"/>
    <mergeCell ref="D119:F119"/>
    <mergeCell ref="G119:N119"/>
    <mergeCell ref="P119:W119"/>
    <mergeCell ref="X119:Z119"/>
    <mergeCell ref="AB119:AD119"/>
    <mergeCell ref="AE119:AH119"/>
    <mergeCell ref="B120:C120"/>
    <mergeCell ref="D120:F120"/>
    <mergeCell ref="G120:N120"/>
    <mergeCell ref="P120:W120"/>
    <mergeCell ref="X120:Z120"/>
    <mergeCell ref="AB120:AD120"/>
    <mergeCell ref="AE120:AH120"/>
    <mergeCell ref="A115:AI115"/>
    <mergeCell ref="B116:C116"/>
    <mergeCell ref="D116:F116"/>
    <mergeCell ref="G116:W116"/>
    <mergeCell ref="X116:AD116"/>
    <mergeCell ref="AE116:AH116"/>
    <mergeCell ref="B118:C118"/>
    <mergeCell ref="D118:F118"/>
    <mergeCell ref="G118:N118"/>
    <mergeCell ref="P118:W118"/>
    <mergeCell ref="X118:Z118"/>
    <mergeCell ref="AB118:AD118"/>
    <mergeCell ref="AE118:AH118"/>
    <mergeCell ref="B117:C117"/>
    <mergeCell ref="D117:F117"/>
    <mergeCell ref="G117:N117"/>
    <mergeCell ref="P117:W117"/>
    <mergeCell ref="X117:Z117"/>
    <mergeCell ref="AB117:AD117"/>
    <mergeCell ref="AE117:AH117"/>
    <mergeCell ref="AC110:AD110"/>
    <mergeCell ref="AF110:AG110"/>
    <mergeCell ref="AH110:AI110"/>
    <mergeCell ref="B111:F111"/>
    <mergeCell ref="G111:H111"/>
    <mergeCell ref="I111:J111"/>
    <mergeCell ref="K111:L111"/>
    <mergeCell ref="N111:O111"/>
    <mergeCell ref="P111:Q111"/>
    <mergeCell ref="T111:X111"/>
    <mergeCell ref="Y111:Z111"/>
    <mergeCell ref="AA111:AB111"/>
    <mergeCell ref="AC111:AD111"/>
    <mergeCell ref="AF111:AG111"/>
    <mergeCell ref="AH111:AI111"/>
    <mergeCell ref="B110:F110"/>
    <mergeCell ref="G110:H110"/>
    <mergeCell ref="I110:J110"/>
    <mergeCell ref="K110:L110"/>
    <mergeCell ref="N110:O110"/>
    <mergeCell ref="P110:Q110"/>
    <mergeCell ref="T110:X110"/>
    <mergeCell ref="Y110:Z110"/>
    <mergeCell ref="AA110:AB110"/>
    <mergeCell ref="AH108:AI108"/>
    <mergeCell ref="B109:F109"/>
    <mergeCell ref="G109:H109"/>
    <mergeCell ref="I109:J109"/>
    <mergeCell ref="K109:L109"/>
    <mergeCell ref="N109:O109"/>
    <mergeCell ref="P109:Q109"/>
    <mergeCell ref="T109:X109"/>
    <mergeCell ref="Y109:Z109"/>
    <mergeCell ref="AA109:AB109"/>
    <mergeCell ref="AC109:AD109"/>
    <mergeCell ref="AF109:AG109"/>
    <mergeCell ref="AH109:AI109"/>
    <mergeCell ref="A108:F108"/>
    <mergeCell ref="G108:H108"/>
    <mergeCell ref="I108:J108"/>
    <mergeCell ref="K108:O108"/>
    <mergeCell ref="P108:Q108"/>
    <mergeCell ref="S108:X108"/>
    <mergeCell ref="Y108:Z108"/>
    <mergeCell ref="AA108:AB108"/>
    <mergeCell ref="AC108:AG108"/>
    <mergeCell ref="AC105:AD105"/>
    <mergeCell ref="AF105:AG105"/>
    <mergeCell ref="AH105:AI105"/>
    <mergeCell ref="B106:F106"/>
    <mergeCell ref="G106:H106"/>
    <mergeCell ref="I106:J106"/>
    <mergeCell ref="K106:L106"/>
    <mergeCell ref="N106:O106"/>
    <mergeCell ref="P106:Q106"/>
    <mergeCell ref="T106:X106"/>
    <mergeCell ref="Y106:Z106"/>
    <mergeCell ref="AA106:AB106"/>
    <mergeCell ref="AC106:AD106"/>
    <mergeCell ref="AF106:AG106"/>
    <mergeCell ref="AH106:AI106"/>
    <mergeCell ref="B105:F105"/>
    <mergeCell ref="G105:H105"/>
    <mergeCell ref="I105:J105"/>
    <mergeCell ref="K105:L105"/>
    <mergeCell ref="N105:O105"/>
    <mergeCell ref="P105:Q105"/>
    <mergeCell ref="T105:X105"/>
    <mergeCell ref="Y105:Z105"/>
    <mergeCell ref="AA105:AB105"/>
    <mergeCell ref="S103:X103"/>
    <mergeCell ref="Y103:Z103"/>
    <mergeCell ref="AA103:AB103"/>
    <mergeCell ref="AC103:AG103"/>
    <mergeCell ref="AH103:AI103"/>
    <mergeCell ref="B104:F104"/>
    <mergeCell ref="G104:H104"/>
    <mergeCell ref="I104:J104"/>
    <mergeCell ref="K104:L104"/>
    <mergeCell ref="N104:O104"/>
    <mergeCell ref="P104:Q104"/>
    <mergeCell ref="T104:X104"/>
    <mergeCell ref="Y104:Z104"/>
    <mergeCell ref="AA104:AB104"/>
    <mergeCell ref="AC104:AD104"/>
    <mergeCell ref="AF104:AG104"/>
    <mergeCell ref="AH104:AI104"/>
    <mergeCell ref="B101:F101"/>
    <mergeCell ref="G101:H101"/>
    <mergeCell ref="I101:J101"/>
    <mergeCell ref="K101:L101"/>
    <mergeCell ref="N101:O101"/>
    <mergeCell ref="P101:Q101"/>
    <mergeCell ref="A103:F103"/>
    <mergeCell ref="G103:H103"/>
    <mergeCell ref="I103:J103"/>
    <mergeCell ref="K103:O103"/>
    <mergeCell ref="P103:Q103"/>
    <mergeCell ref="AC99:AD99"/>
    <mergeCell ref="AF99:AG99"/>
    <mergeCell ref="AH99:AI99"/>
    <mergeCell ref="B100:F100"/>
    <mergeCell ref="G100:H100"/>
    <mergeCell ref="I100:J100"/>
    <mergeCell ref="K100:L100"/>
    <mergeCell ref="N100:O100"/>
    <mergeCell ref="P100:Q100"/>
    <mergeCell ref="T100:X100"/>
    <mergeCell ref="Y100:Z100"/>
    <mergeCell ref="AA100:AB100"/>
    <mergeCell ref="AC100:AD100"/>
    <mergeCell ref="AF100:AG100"/>
    <mergeCell ref="AH100:AI100"/>
    <mergeCell ref="B99:F99"/>
    <mergeCell ref="G99:H99"/>
    <mergeCell ref="I99:J99"/>
    <mergeCell ref="K99:L99"/>
    <mergeCell ref="N99:O99"/>
    <mergeCell ref="P99:Q99"/>
    <mergeCell ref="T99:X99"/>
    <mergeCell ref="Y99:Z99"/>
    <mergeCell ref="AA99:AB99"/>
    <mergeCell ref="AF98:AG98"/>
    <mergeCell ref="AH98:AI98"/>
    <mergeCell ref="A97:F97"/>
    <mergeCell ref="G97:H97"/>
    <mergeCell ref="I97:J97"/>
    <mergeCell ref="K97:O97"/>
    <mergeCell ref="P97:Q97"/>
    <mergeCell ref="S97:X97"/>
    <mergeCell ref="Y97:Z97"/>
    <mergeCell ref="AA97:AB97"/>
    <mergeCell ref="AC97:AG97"/>
    <mergeCell ref="B91:C91"/>
    <mergeCell ref="D91:F91"/>
    <mergeCell ref="G91:N91"/>
    <mergeCell ref="P91:W91"/>
    <mergeCell ref="X91:Z91"/>
    <mergeCell ref="AB91:AD91"/>
    <mergeCell ref="AE91:AH91"/>
    <mergeCell ref="B92:C92"/>
    <mergeCell ref="D92:F92"/>
    <mergeCell ref="G92:N92"/>
    <mergeCell ref="P92:W92"/>
    <mergeCell ref="X92:Z92"/>
    <mergeCell ref="AB92:AD92"/>
    <mergeCell ref="AE92:AH92"/>
    <mergeCell ref="B89:C89"/>
    <mergeCell ref="D89:F89"/>
    <mergeCell ref="G89:N89"/>
    <mergeCell ref="P89:W89"/>
    <mergeCell ref="X89:Z89"/>
    <mergeCell ref="AB89:AD89"/>
    <mergeCell ref="AE89:AH89"/>
    <mergeCell ref="B90:C90"/>
    <mergeCell ref="D90:F90"/>
    <mergeCell ref="G90:N90"/>
    <mergeCell ref="P90:W90"/>
    <mergeCell ref="X90:Z90"/>
    <mergeCell ref="AB90:AD90"/>
    <mergeCell ref="AE90:AH90"/>
    <mergeCell ref="P86:W86"/>
    <mergeCell ref="X86:Z86"/>
    <mergeCell ref="AB86:AD86"/>
    <mergeCell ref="AE86:AH86"/>
    <mergeCell ref="B83:C83"/>
    <mergeCell ref="D83:F83"/>
    <mergeCell ref="G83:N83"/>
    <mergeCell ref="P83:W83"/>
    <mergeCell ref="X83:Z83"/>
    <mergeCell ref="AB83:AD83"/>
    <mergeCell ref="AE83:AH83"/>
    <mergeCell ref="B84:C84"/>
    <mergeCell ref="D84:F84"/>
    <mergeCell ref="G84:N84"/>
    <mergeCell ref="P84:W84"/>
    <mergeCell ref="X84:Z84"/>
    <mergeCell ref="AB84:AD84"/>
    <mergeCell ref="AE84:AH84"/>
    <mergeCell ref="P85:W85"/>
    <mergeCell ref="X85:Z85"/>
    <mergeCell ref="AB85:AD85"/>
    <mergeCell ref="AE85:AH85"/>
    <mergeCell ref="B86:C86"/>
    <mergeCell ref="D86:F86"/>
    <mergeCell ref="B81:C81"/>
    <mergeCell ref="D81:F81"/>
    <mergeCell ref="G81:N81"/>
    <mergeCell ref="P81:W81"/>
    <mergeCell ref="X81:Z81"/>
    <mergeCell ref="AB81:AD81"/>
    <mergeCell ref="AE81:AH81"/>
    <mergeCell ref="B82:C82"/>
    <mergeCell ref="D82:F82"/>
    <mergeCell ref="G82:N82"/>
    <mergeCell ref="P82:W82"/>
    <mergeCell ref="X82:Z82"/>
    <mergeCell ref="AB82:AD82"/>
    <mergeCell ref="AE82:AH82"/>
    <mergeCell ref="B79:C79"/>
    <mergeCell ref="D79:F79"/>
    <mergeCell ref="G79:N79"/>
    <mergeCell ref="P79:W79"/>
    <mergeCell ref="X79:Z79"/>
    <mergeCell ref="AB79:AD79"/>
    <mergeCell ref="AE79:AH79"/>
    <mergeCell ref="B77:C77"/>
    <mergeCell ref="D77:F77"/>
    <mergeCell ref="G77:N77"/>
    <mergeCell ref="P77:W77"/>
    <mergeCell ref="X77:Z77"/>
    <mergeCell ref="AB77:AD77"/>
    <mergeCell ref="AE77:AH77"/>
    <mergeCell ref="B78:C78"/>
    <mergeCell ref="D78:F78"/>
    <mergeCell ref="G78:N78"/>
    <mergeCell ref="P78:W78"/>
    <mergeCell ref="X78:Z78"/>
    <mergeCell ref="AB78:AD78"/>
    <mergeCell ref="AE78:AH78"/>
    <mergeCell ref="B75:C75"/>
    <mergeCell ref="D75:F75"/>
    <mergeCell ref="G75:N75"/>
    <mergeCell ref="P75:W75"/>
    <mergeCell ref="X75:Z75"/>
    <mergeCell ref="AB75:AD75"/>
    <mergeCell ref="AE75:AH75"/>
    <mergeCell ref="B76:C76"/>
    <mergeCell ref="D76:F76"/>
    <mergeCell ref="G76:N76"/>
    <mergeCell ref="P76:W76"/>
    <mergeCell ref="X76:Z76"/>
    <mergeCell ref="AB76:AD76"/>
    <mergeCell ref="AE76:AH76"/>
    <mergeCell ref="C69:J69"/>
    <mergeCell ref="O69:V69"/>
    <mergeCell ref="AA69:AH69"/>
    <mergeCell ref="B71:C71"/>
    <mergeCell ref="D71:F71"/>
    <mergeCell ref="G71:W71"/>
    <mergeCell ref="X71:AD71"/>
    <mergeCell ref="AE71:AH71"/>
    <mergeCell ref="B72:C72"/>
    <mergeCell ref="D72:F72"/>
    <mergeCell ref="G72:N72"/>
    <mergeCell ref="P72:W72"/>
    <mergeCell ref="X72:Z72"/>
    <mergeCell ref="AB72:AD72"/>
    <mergeCell ref="AE72:AH72"/>
    <mergeCell ref="C64:J64"/>
    <mergeCell ref="B66:J66"/>
    <mergeCell ref="N66:V66"/>
    <mergeCell ref="Z66:AH66"/>
    <mergeCell ref="C67:J67"/>
    <mergeCell ref="O67:V67"/>
    <mergeCell ref="AA67:AH67"/>
    <mergeCell ref="C68:J68"/>
    <mergeCell ref="O68:V68"/>
    <mergeCell ref="AA68:AH68"/>
    <mergeCell ref="O64:V64"/>
    <mergeCell ref="AC55:AD55"/>
    <mergeCell ref="AF55:AG55"/>
    <mergeCell ref="AH55:AI55"/>
    <mergeCell ref="B60:J60"/>
    <mergeCell ref="N60:V60"/>
    <mergeCell ref="Z60:AH60"/>
    <mergeCell ref="C61:J61"/>
    <mergeCell ref="O61:V61"/>
    <mergeCell ref="AA61:AH61"/>
    <mergeCell ref="A58:AI58"/>
    <mergeCell ref="B55:F55"/>
    <mergeCell ref="G55:H55"/>
    <mergeCell ref="I55:J55"/>
    <mergeCell ref="K55:L55"/>
    <mergeCell ref="N55:O55"/>
    <mergeCell ref="P55:Q55"/>
    <mergeCell ref="T55:X55"/>
    <mergeCell ref="Y55:Z55"/>
    <mergeCell ref="AA55:AB55"/>
    <mergeCell ref="AC54:AD54"/>
    <mergeCell ref="AF54:AG54"/>
    <mergeCell ref="AH54:AI54"/>
    <mergeCell ref="B53:F53"/>
    <mergeCell ref="G53:H53"/>
    <mergeCell ref="I53:J53"/>
    <mergeCell ref="K53:L53"/>
    <mergeCell ref="N53:O53"/>
    <mergeCell ref="P53:Q53"/>
    <mergeCell ref="T53:X53"/>
    <mergeCell ref="Y53:Z53"/>
    <mergeCell ref="AA53:AB53"/>
    <mergeCell ref="B54:F54"/>
    <mergeCell ref="G54:H54"/>
    <mergeCell ref="I54:J54"/>
    <mergeCell ref="K54:L54"/>
    <mergeCell ref="N54:O54"/>
    <mergeCell ref="P54:Q54"/>
    <mergeCell ref="T54:X54"/>
    <mergeCell ref="Y54:Z54"/>
    <mergeCell ref="AA54:AB54"/>
    <mergeCell ref="B38:C38"/>
    <mergeCell ref="D38:F38"/>
    <mergeCell ref="G38:N38"/>
    <mergeCell ref="P38:W38"/>
    <mergeCell ref="X38:Z38"/>
    <mergeCell ref="AB38:AD38"/>
    <mergeCell ref="AE38:AH38"/>
    <mergeCell ref="B39:C39"/>
    <mergeCell ref="D39:F39"/>
    <mergeCell ref="G39:N39"/>
    <mergeCell ref="P39:W39"/>
    <mergeCell ref="X39:Z39"/>
    <mergeCell ref="AB39:AD39"/>
    <mergeCell ref="AE39:AH39"/>
    <mergeCell ref="B36:C36"/>
    <mergeCell ref="D36:F36"/>
    <mergeCell ref="G36:N36"/>
    <mergeCell ref="P36:W36"/>
    <mergeCell ref="X36:Z36"/>
    <mergeCell ref="AB36:AD36"/>
    <mergeCell ref="AE36:AH36"/>
    <mergeCell ref="B37:C37"/>
    <mergeCell ref="D37:F37"/>
    <mergeCell ref="G37:N37"/>
    <mergeCell ref="P37:W37"/>
    <mergeCell ref="X37:Z37"/>
    <mergeCell ref="AB37:AD37"/>
    <mergeCell ref="AE37:AH37"/>
    <mergeCell ref="B33:C33"/>
    <mergeCell ref="D33:F33"/>
    <mergeCell ref="G33:N33"/>
    <mergeCell ref="P33:W33"/>
    <mergeCell ref="X33:Z33"/>
    <mergeCell ref="AB33:AD33"/>
    <mergeCell ref="AE33:AH33"/>
    <mergeCell ref="B34:C34"/>
    <mergeCell ref="D34:F34"/>
    <mergeCell ref="G34:N34"/>
    <mergeCell ref="P34:W34"/>
    <mergeCell ref="X34:Z34"/>
    <mergeCell ref="AB34:AD34"/>
    <mergeCell ref="AE34:AH34"/>
    <mergeCell ref="N9:V9"/>
    <mergeCell ref="Z9:AH9"/>
    <mergeCell ref="C62:J62"/>
    <mergeCell ref="O62:V62"/>
    <mergeCell ref="AA62:AH62"/>
    <mergeCell ref="C63:J63"/>
    <mergeCell ref="O63:V63"/>
    <mergeCell ref="AA63:AH63"/>
    <mergeCell ref="AE30:AH30"/>
    <mergeCell ref="AE31:AH31"/>
    <mergeCell ref="AE32:AH32"/>
    <mergeCell ref="AE16:AH16"/>
    <mergeCell ref="AE17:AH17"/>
    <mergeCell ref="AE18:AH18"/>
    <mergeCell ref="AE20:AH20"/>
    <mergeCell ref="AE21:AH21"/>
    <mergeCell ref="AH49:AI49"/>
    <mergeCell ref="AC50:AD50"/>
    <mergeCell ref="AF50:AG50"/>
    <mergeCell ref="AH50:AI50"/>
    <mergeCell ref="AA41:AB41"/>
    <mergeCell ref="AA42:AB42"/>
    <mergeCell ref="AC42:AD42"/>
    <mergeCell ref="AH42:AI42"/>
    <mergeCell ref="B49:F49"/>
    <mergeCell ref="G49:H49"/>
    <mergeCell ref="I49:J49"/>
    <mergeCell ref="K49:L49"/>
    <mergeCell ref="N49:O49"/>
    <mergeCell ref="P49:Q49"/>
    <mergeCell ref="T49:X49"/>
    <mergeCell ref="Y49:Z49"/>
    <mergeCell ref="AA49:AB49"/>
    <mergeCell ref="AH52:AI52"/>
    <mergeCell ref="AC53:AD53"/>
    <mergeCell ref="AF53:AG53"/>
    <mergeCell ref="B50:F50"/>
    <mergeCell ref="G50:H50"/>
    <mergeCell ref="I50:J50"/>
    <mergeCell ref="K50:L50"/>
    <mergeCell ref="N50:O50"/>
    <mergeCell ref="P50:Q50"/>
    <mergeCell ref="T50:X50"/>
    <mergeCell ref="Y50:Z50"/>
    <mergeCell ref="AA50:AB50"/>
    <mergeCell ref="A52:F52"/>
    <mergeCell ref="G52:H52"/>
    <mergeCell ref="I52:J52"/>
    <mergeCell ref="K52:O52"/>
    <mergeCell ref="P52:Q52"/>
    <mergeCell ref="S52:X52"/>
    <mergeCell ref="Y52:Z52"/>
    <mergeCell ref="AA52:AB52"/>
    <mergeCell ref="AC52:AG52"/>
    <mergeCell ref="AH53:AI53"/>
    <mergeCell ref="AC48:AD48"/>
    <mergeCell ref="AF48:AG48"/>
    <mergeCell ref="AH48:AI48"/>
    <mergeCell ref="G47:H47"/>
    <mergeCell ref="I47:J47"/>
    <mergeCell ref="K47:O47"/>
    <mergeCell ref="P47:Q47"/>
    <mergeCell ref="S47:X47"/>
    <mergeCell ref="Y47:Z47"/>
    <mergeCell ref="AA47:AB47"/>
    <mergeCell ref="AC47:AG47"/>
    <mergeCell ref="AC49:AD49"/>
    <mergeCell ref="AF49:AG49"/>
    <mergeCell ref="B29:C29"/>
    <mergeCell ref="D29:F29"/>
    <mergeCell ref="G29:N29"/>
    <mergeCell ref="AE29:AH29"/>
    <mergeCell ref="B20:C20"/>
    <mergeCell ref="D18:F18"/>
    <mergeCell ref="G18:N18"/>
    <mergeCell ref="P18:W18"/>
    <mergeCell ref="X18:Z18"/>
    <mergeCell ref="AB18:AD18"/>
    <mergeCell ref="B25:C25"/>
    <mergeCell ref="D25:F25"/>
    <mergeCell ref="AH47:AI47"/>
    <mergeCell ref="B48:F48"/>
    <mergeCell ref="G48:H48"/>
    <mergeCell ref="I48:J48"/>
    <mergeCell ref="K48:L48"/>
    <mergeCell ref="N48:O48"/>
    <mergeCell ref="P48:Q48"/>
    <mergeCell ref="T48:X48"/>
    <mergeCell ref="Y48:Z48"/>
    <mergeCell ref="AA48:AB48"/>
    <mergeCell ref="G25:N25"/>
    <mergeCell ref="P25:W25"/>
    <mergeCell ref="X25:Z25"/>
    <mergeCell ref="AB25:AD25"/>
    <mergeCell ref="AE26:AH26"/>
    <mergeCell ref="AE28:AH28"/>
    <mergeCell ref="C6:J6"/>
    <mergeCell ref="C7:J7"/>
    <mergeCell ref="AB17:AD17"/>
    <mergeCell ref="AE22:AH22"/>
    <mergeCell ref="AE23:AH23"/>
    <mergeCell ref="AE24:AH24"/>
    <mergeCell ref="AE25:AH25"/>
    <mergeCell ref="AE15:AH15"/>
    <mergeCell ref="D20:F20"/>
    <mergeCell ref="G20:N20"/>
    <mergeCell ref="P20:W20"/>
    <mergeCell ref="X20:Z20"/>
    <mergeCell ref="AB20:AD20"/>
    <mergeCell ref="AB23:AD23"/>
    <mergeCell ref="O12:V12"/>
    <mergeCell ref="AA12:AH12"/>
    <mergeCell ref="B21:C21"/>
    <mergeCell ref="D21:F21"/>
    <mergeCell ref="AA4:AH4"/>
    <mergeCell ref="AA5:AH5"/>
    <mergeCell ref="B26:C26"/>
    <mergeCell ref="D26:F26"/>
    <mergeCell ref="G26:N26"/>
    <mergeCell ref="P26:W26"/>
    <mergeCell ref="X26:Z26"/>
    <mergeCell ref="AB26:AD26"/>
    <mergeCell ref="B28:C28"/>
    <mergeCell ref="D28:F28"/>
    <mergeCell ref="G28:N28"/>
    <mergeCell ref="P28:W28"/>
    <mergeCell ref="X28:Z28"/>
    <mergeCell ref="AB28:AD28"/>
    <mergeCell ref="B18:C18"/>
    <mergeCell ref="D17:F17"/>
    <mergeCell ref="G17:N17"/>
    <mergeCell ref="P17:W17"/>
    <mergeCell ref="X17:Z17"/>
    <mergeCell ref="B17:C17"/>
    <mergeCell ref="C11:J11"/>
    <mergeCell ref="O11:V11"/>
    <mergeCell ref="AA11:AH11"/>
    <mergeCell ref="C12:J12"/>
    <mergeCell ref="A1:AI1"/>
    <mergeCell ref="B3:J3"/>
    <mergeCell ref="C4:J4"/>
    <mergeCell ref="G16:N16"/>
    <mergeCell ref="P16:W16"/>
    <mergeCell ref="X16:Z16"/>
    <mergeCell ref="AB16:AD16"/>
    <mergeCell ref="B16:C16"/>
    <mergeCell ref="D16:F16"/>
    <mergeCell ref="B15:C15"/>
    <mergeCell ref="D15:F15"/>
    <mergeCell ref="G15:W15"/>
    <mergeCell ref="X15:AD15"/>
    <mergeCell ref="C5:J5"/>
    <mergeCell ref="AA6:AH6"/>
    <mergeCell ref="N3:V3"/>
    <mergeCell ref="O4:V4"/>
    <mergeCell ref="O5:V5"/>
    <mergeCell ref="O6:V6"/>
    <mergeCell ref="Z3:AH3"/>
    <mergeCell ref="B9:J9"/>
    <mergeCell ref="C10:J10"/>
    <mergeCell ref="O10:V10"/>
    <mergeCell ref="AA10:AH10"/>
    <mergeCell ref="P23:W23"/>
    <mergeCell ref="X23:Z23"/>
    <mergeCell ref="G21:N21"/>
    <mergeCell ref="P21:W21"/>
    <mergeCell ref="X21:Z21"/>
    <mergeCell ref="AB21:AD21"/>
    <mergeCell ref="B22:C22"/>
    <mergeCell ref="D22:F22"/>
    <mergeCell ref="G22:N22"/>
    <mergeCell ref="P22:W22"/>
    <mergeCell ref="X22:Z22"/>
    <mergeCell ref="AB22:AD22"/>
    <mergeCell ref="A41:F41"/>
    <mergeCell ref="B42:F42"/>
    <mergeCell ref="B43:F43"/>
    <mergeCell ref="B44:F44"/>
    <mergeCell ref="P45:Q45"/>
    <mergeCell ref="N42:O42"/>
    <mergeCell ref="P42:Q42"/>
    <mergeCell ref="K41:O41"/>
    <mergeCell ref="P41:Q41"/>
    <mergeCell ref="G43:H43"/>
    <mergeCell ref="I43:J43"/>
    <mergeCell ref="K43:L43"/>
    <mergeCell ref="N43:O43"/>
    <mergeCell ref="P43:Q43"/>
    <mergeCell ref="G41:H41"/>
    <mergeCell ref="I41:J41"/>
    <mergeCell ref="G42:H42"/>
    <mergeCell ref="I42:J42"/>
    <mergeCell ref="K42:L42"/>
    <mergeCell ref="G44:H44"/>
    <mergeCell ref="I44:J44"/>
    <mergeCell ref="K44:L44"/>
    <mergeCell ref="N44:O44"/>
    <mergeCell ref="P44:Q44"/>
    <mergeCell ref="AA43:AB43"/>
    <mergeCell ref="AC43:AD43"/>
    <mergeCell ref="AH43:AI43"/>
    <mergeCell ref="T43:X43"/>
    <mergeCell ref="Y43:Z43"/>
    <mergeCell ref="AF43:AG43"/>
    <mergeCell ref="T44:X44"/>
    <mergeCell ref="Y44:Z44"/>
    <mergeCell ref="AF44:AG44"/>
    <mergeCell ref="AA44:AB44"/>
    <mergeCell ref="AC44:AD44"/>
    <mergeCell ref="AH44:AI44"/>
    <mergeCell ref="P29:W29"/>
    <mergeCell ref="X29:Z29"/>
    <mergeCell ref="AB29:AD29"/>
    <mergeCell ref="B30:C30"/>
    <mergeCell ref="D30:F30"/>
    <mergeCell ref="G30:N30"/>
    <mergeCell ref="P30:W30"/>
    <mergeCell ref="X30:Z30"/>
    <mergeCell ref="AB30:AD30"/>
    <mergeCell ref="B31:C31"/>
    <mergeCell ref="D31:F31"/>
    <mergeCell ref="G31:N31"/>
    <mergeCell ref="P31:W31"/>
    <mergeCell ref="X31:Z31"/>
    <mergeCell ref="AB31:AD31"/>
    <mergeCell ref="B32:C32"/>
    <mergeCell ref="D32:F32"/>
    <mergeCell ref="G32:N32"/>
    <mergeCell ref="P32:W32"/>
    <mergeCell ref="X32:Z32"/>
    <mergeCell ref="AB32:AD32"/>
    <mergeCell ref="O7:V7"/>
    <mergeCell ref="B19:C19"/>
    <mergeCell ref="D19:F19"/>
    <mergeCell ref="G19:N19"/>
    <mergeCell ref="P19:W19"/>
    <mergeCell ref="X19:Z19"/>
    <mergeCell ref="AB19:AD19"/>
    <mergeCell ref="AE19:AH19"/>
    <mergeCell ref="B27:C27"/>
    <mergeCell ref="D27:F27"/>
    <mergeCell ref="G27:N27"/>
    <mergeCell ref="P27:W27"/>
    <mergeCell ref="X27:Z27"/>
    <mergeCell ref="AB27:AD27"/>
    <mergeCell ref="AE27:AH27"/>
    <mergeCell ref="B24:C24"/>
    <mergeCell ref="D24:F24"/>
    <mergeCell ref="G24:N24"/>
    <mergeCell ref="P24:W24"/>
    <mergeCell ref="X24:Z24"/>
    <mergeCell ref="AB24:AD24"/>
    <mergeCell ref="B23:C23"/>
    <mergeCell ref="D23:F23"/>
    <mergeCell ref="G23:N23"/>
    <mergeCell ref="B35:C35"/>
    <mergeCell ref="D35:F35"/>
    <mergeCell ref="G35:N35"/>
    <mergeCell ref="P35:W35"/>
    <mergeCell ref="X35:Z35"/>
    <mergeCell ref="AB35:AD35"/>
    <mergeCell ref="AE35:AH35"/>
    <mergeCell ref="T45:X45"/>
    <mergeCell ref="Y45:Z45"/>
    <mergeCell ref="AA45:AB45"/>
    <mergeCell ref="AC45:AD45"/>
    <mergeCell ref="AF45:AG45"/>
    <mergeCell ref="AH45:AI45"/>
    <mergeCell ref="N45:O45"/>
    <mergeCell ref="K45:L45"/>
    <mergeCell ref="I45:J45"/>
    <mergeCell ref="G45:H45"/>
    <mergeCell ref="S41:X41"/>
    <mergeCell ref="Y41:Z41"/>
    <mergeCell ref="AC41:AG41"/>
    <mergeCell ref="AH41:AI41"/>
    <mergeCell ref="T42:X42"/>
    <mergeCell ref="Y42:Z42"/>
    <mergeCell ref="AF42:AG42"/>
    <mergeCell ref="B93:C93"/>
    <mergeCell ref="D93:F93"/>
    <mergeCell ref="G93:N93"/>
    <mergeCell ref="P93:W93"/>
    <mergeCell ref="X93:Z93"/>
    <mergeCell ref="AB93:AD93"/>
    <mergeCell ref="AE93:AH93"/>
    <mergeCell ref="B94:C94"/>
    <mergeCell ref="D94:F94"/>
    <mergeCell ref="G94:N94"/>
    <mergeCell ref="P94:W94"/>
    <mergeCell ref="X94:Z94"/>
    <mergeCell ref="AB94:AD94"/>
    <mergeCell ref="AE94:AH94"/>
    <mergeCell ref="B95:C95"/>
    <mergeCell ref="D95:F95"/>
    <mergeCell ref="G95:N95"/>
    <mergeCell ref="P95:W95"/>
    <mergeCell ref="X95:Z95"/>
    <mergeCell ref="AB95:AD95"/>
    <mergeCell ref="AE95:AH95"/>
    <mergeCell ref="T101:X101"/>
    <mergeCell ref="Y101:Z101"/>
    <mergeCell ref="AA101:AB101"/>
    <mergeCell ref="AC101:AD101"/>
    <mergeCell ref="AF101:AG101"/>
    <mergeCell ref="AH101:AI101"/>
    <mergeCell ref="AH97:AI97"/>
    <mergeCell ref="B98:F98"/>
    <mergeCell ref="G98:H98"/>
    <mergeCell ref="I98:J98"/>
    <mergeCell ref="K98:L98"/>
    <mergeCell ref="N98:O98"/>
    <mergeCell ref="P98:Q98"/>
    <mergeCell ref="T98:X98"/>
    <mergeCell ref="Y98:Z98"/>
    <mergeCell ref="AA98:AB98"/>
    <mergeCell ref="AC98:AD98"/>
  </mergeCells>
  <phoneticPr fontId="2" type="noConversion"/>
  <dataValidations xWindow="66" yWindow="714" count="1">
    <dataValidation type="whole" allowBlank="1" showInputMessage="1" showErrorMessage="1" errorTitle="Fehler" error="Bitte halten Sie sich an die Vorgaben! _x000a__x000a_möglicher Fehler: der Punkt_x000a_" promptTitle="Platzierung" prompt="Hier können Sie die Platzierung angeben._x000a__x000a_Wichtig! Ohne Punkt!" sqref="A42:A45 S42:S45 S48:S50 S53:S55 A48:A50 A53:A55 A98:A101 S98:S101 S104:S106 A104:A106 A109:A111 S109:S111" xr:uid="{4914A68A-119E-486C-8722-3A7412E0A0FA}">
      <formula1>1</formula1>
      <formula2>4</formula2>
    </dataValidation>
  </dataValidations>
  <pageMargins left="0.23622047244094491" right="0.23622047244094491" top="0.55118110236220474" bottom="0.55118110236220474" header="0.31496062992125984" footer="0.31496062992125984"/>
  <pageSetup paperSize="9" orientation="portrait" r:id="rId1"/>
  <headerFooter>
    <oddHeader>&amp;C&amp;"Arial,Fett"&amp;14Spielplan für &amp;F</oddHeader>
    <oddFooter>&amp;LVorlage: &amp;F erstellt am &amp;D &amp;T&amp;RSeite: &amp;P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Einführung &amp; Erklärung</vt:lpstr>
      <vt:lpstr>Spielplan</vt:lpstr>
      <vt:lpstr>Spielplan!Druckbereich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Münkewarf</dc:creator>
  <cp:lastModifiedBy>Matthias Münkewarf</cp:lastModifiedBy>
  <cp:lastPrinted>2023-05-03T13:27:04Z</cp:lastPrinted>
  <dcterms:created xsi:type="dcterms:W3CDTF">2022-07-15T14:05:06Z</dcterms:created>
  <dcterms:modified xsi:type="dcterms:W3CDTF">2023-05-03T13:59:03Z</dcterms:modified>
</cp:coreProperties>
</file>